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<sst xmlns="http://schemas.openxmlformats.org/spreadsheetml/2006/main" count="293" uniqueCount="188">
  <si>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</si>
  <si>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</si>
  <si>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</si>
  <si>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</si>
  <si>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</si>
  <si>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</si>
  <si>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</si>
  <si>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</si>
  <si>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</si>
  <si>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</si>
  <si>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</si>
  <si>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</si>
  <si>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</si>
  <si>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</si>
  <si>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</si>
  <si>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</si>
  <si>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</si>
  <si>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</si>
  <si>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</si>
  <si>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</si>
  <si>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</si>
  <si>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</si>
  <si>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</si>
  <si>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</si>
  <si>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</si>
  <si>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</si>
  <si>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</si>
  <si>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</si>
  <si>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</si>
  <si>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</si>
  <si>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</si>
  <si>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</si>
  <si>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</si>
  <si>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</si>
  <si>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</si>
  <si>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</si>
  <si>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</si>
  <si>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</si>
  <si>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</si>
  <si>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</si>
  <si>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</si>
  <si>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</si>
  <si>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</si>
  <si>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</si>
  <si>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</si>
  <si>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</si>
  <si>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</si>
  <si>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</si>
  <si>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</si>
  <si>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</si>
  <si>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</si>
  <si>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</si>
  <si>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</si>
  <si>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</si>
  <si>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</si>
  <si>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</si>
  <si>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</si>
  <si>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</si>
  <si>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</si>
  <si>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</si>
  <si>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</si>
  <si>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</si>
  <si>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</si>
  <si>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</si>
  <si>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</si>
  <si>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</si>
  <si>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</si>
  <si>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</si>
  <si>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</si>
  <si>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</si>
  <si>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</si>
  <si>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</si>
  <si>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</si>
  <si>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</si>
  <si>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</si>
  <si>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</si>
  <si>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</si>
  <si>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</si>
  <si>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</si>
  <si>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</si>
  <si>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</si>
  <si>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</si>
  <si>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</si>
  <si>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</si>
  <si>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</si>
  <si>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</si>
  <si>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</si>
  <si>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</si>
  <si>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</si>
  <si>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</si>
  <si>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</si>
  <si>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</si>
  <si>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</si>
  <si>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</si>
  <si>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</si>
  <si>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</si>
  <si>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</si>
  <si>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</si>
  <si>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</si>
  <si>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</si>
  <si>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</si>
  <si>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</si>
  <si>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</si>
  <si>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</si>
  <si>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</si>
  <si>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</si>
  <si>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</si>
  <si>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</si>
  <si>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</si>
  <si>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</si>
  <si>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</si>
  <si>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</si>
  <si>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</si>
  <si>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</si>
  <si>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</si>
  <si>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</si>
  <si>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</si>
  <si>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</si>
  <si>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</si>
  <si>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</si>
  <si>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</si>
  <si>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</si>
  <si>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</si>
  <si>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</si>
  <si>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</si>
  <si>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</si>
  <si>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</si>
  <si>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</si>
  <si>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</si>
  <si>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</si>
  <si>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</si>
  <si>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</si>
  <si>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</si>
  <si>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</si>
  <si>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</si>
  <si>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</si>
  <si>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</si>
  <si>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</si>
  <si>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</si>
  <si>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</si>
  <si>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</si>
  <si>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</si>
  <si>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</si>
  <si>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</si>
  <si>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</si>
  <si>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</si>
  <si>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</si>
  <si>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</si>
  <si>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</si>
  <si>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</si>
  <si>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</si>
  <si>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</si>
  <si>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</si>
  <si>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</si>
  <si>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</si>
  <si>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</si>
  <si>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</si>
  <si>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</si>
  <si>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</si>
  <si>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</si>
  <si>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</si>
  <si>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</si>
  <si>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</si>
  <si>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</si>
  <si>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</si>
  <si>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</si>
  <si>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</si>
  <si>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</si>
  <si>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</si>
  <si>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</si>
  <si>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</si>
  <si>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</si>
  <si>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</si>
  <si>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</si>
  <si>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</si>
  <si>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</si>
  <si>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</si>
  <si>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</si>
  <si>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</si>
  <si>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</si>
  <si>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</si>
  <si>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</si>
  <si>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</si>
  <si>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</si>
  <si>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ШАХТЕРСКАЯ, д. 5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</si>
  <si>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</si>
  <si>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</si>
  <si>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кв.1,3,5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</si>
</sst>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38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184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7"/>
      <c r="E3" s="132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">
        <v>43190</v>
      </c>
      <c r="H4" s="5"/>
    </row>
    <row r="5" spans="1:8" ht="13.5" thickBot="1">
      <c r="A5" s="4" t="s">
        <v>9</v>
      </c>
      <c r="B5" s="4" t="s">
        <v>10</v>
      </c>
      <c r="C5" s="3"/>
      <c r="D5" s="161"/>
      <c r="E5" s="162"/>
      <c r="F5" s="163"/>
      <c r="G5" s="34">
        <v>42736</v>
      </c>
      <c r="H5" s="34"/>
    </row>
    <row r="6" spans="1:8" ht="13.5" thickBot="1">
      <c r="A6" s="4" t="s">
        <v>11</v>
      </c>
      <c r="B6" s="4" t="s">
        <v>12</v>
      </c>
      <c r="C6" s="3"/>
      <c r="D6" s="164"/>
      <c r="E6" s="165"/>
      <c r="F6" s="166"/>
      <c r="G6" s="35">
        <v>43100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9" t="s">
        <v>0</v>
      </c>
      <c r="B8" s="38" t="s">
        <v>1</v>
      </c>
      <c r="C8" s="40" t="s">
        <v>2</v>
      </c>
      <c r="D8" s="169" t="s">
        <v>3</v>
      </c>
      <c r="E8" s="170"/>
      <c r="F8" s="171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62">
        <v>-13160.37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88">
        <v>54871.7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4" t="s">
        <v>23</v>
      </c>
      <c r="E12" s="135"/>
      <c r="F12" s="136"/>
      <c r="G12" s="89">
        <f>G13+G14+G20+G21+G22+G23+G31</f>
        <v>31809.8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64">
        <v>6672.8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90">
        <v>5382.96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0"/>
      <c r="G15" s="91">
        <v>4710.78</v>
      </c>
      <c r="H15" s="5"/>
    </row>
    <row r="16" spans="1:8" ht="13.5" customHeight="1" thickBot="1">
      <c r="A16" s="4"/>
      <c r="B16" s="6"/>
      <c r="C16" s="3" t="s">
        <v>16</v>
      </c>
      <c r="D16" s="140" t="s">
        <v>157</v>
      </c>
      <c r="E16" s="141"/>
      <c r="F16" s="142"/>
      <c r="G16" s="92">
        <v>11515.74</v>
      </c>
      <c r="H16" s="48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0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4">
        <f>G10</f>
        <v>-13160.37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72">
        <f>G18+G15-G17</f>
        <v>-8449.59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4">
        <v>9729.84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1" t="s">
        <v>151</v>
      </c>
      <c r="E21" s="132"/>
      <c r="F21" s="133"/>
      <c r="G21" s="63">
        <v>8213.52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1" t="s">
        <v>152</v>
      </c>
      <c r="E22" s="132"/>
      <c r="F22" s="133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8" t="s">
        <v>153</v>
      </c>
      <c r="E23" s="149"/>
      <c r="F23" s="150"/>
      <c r="G23" s="63">
        <v>1810.68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1" t="s">
        <v>35</v>
      </c>
      <c r="E24" s="132"/>
      <c r="F24" s="133"/>
      <c r="G24" s="85">
        <f>G25+G26+G27+G28+G29+G30</f>
        <v>21229.21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4" t="s">
        <v>38</v>
      </c>
      <c r="E25" s="135"/>
      <c r="F25" s="136"/>
      <c r="G25" s="80">
        <v>21229.21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0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0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0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0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7">
        <f>G32-G33-(G31-G32)</f>
        <v>0</v>
      </c>
      <c r="H30" s="82"/>
      <c r="I30" s="77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3">
        <v>0</v>
      </c>
      <c r="H32" s="82"/>
      <c r="I32" s="77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4"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8" t="s">
        <v>51</v>
      </c>
      <c r="E35" s="129"/>
      <c r="F35" s="130"/>
      <c r="G35" s="65">
        <f>G24+G10</f>
        <v>8068.839999999998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0"/>
      <c r="G37" s="72">
        <f>G19</f>
        <v>-8449.59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0"/>
      <c r="G38" s="86">
        <f>G11+G12-G24</f>
        <v>65452.29</v>
      </c>
      <c r="H38" s="48"/>
    </row>
    <row r="39" spans="1:8" ht="38.25" customHeight="1" thickBot="1">
      <c r="A39" s="154" t="s">
        <v>58</v>
      </c>
      <c r="B39" s="155"/>
      <c r="C39" s="155"/>
      <c r="D39" s="155"/>
      <c r="E39" s="155"/>
      <c r="F39" s="174"/>
      <c r="G39" s="155"/>
      <c r="H39" s="17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8" t="s">
        <v>136</v>
      </c>
      <c r="G42" s="59">
        <v>3810334293</v>
      </c>
      <c r="H42" s="60">
        <f>G13</f>
        <v>6672.8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79" t="s">
        <v>137</v>
      </c>
      <c r="G43" s="59">
        <v>3848000155</v>
      </c>
      <c r="H43" s="60">
        <f>G20</f>
        <v>9729.84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8213.52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1810.68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2"/>
      <c r="G47" s="130"/>
      <c r="H47" s="60">
        <f>SUM(H41:H46)</f>
        <v>26426.84</v>
      </c>
    </row>
    <row r="48" spans="1:8" ht="19.5" customHeight="1" thickBot="1">
      <c r="A48" s="154" t="s">
        <v>64</v>
      </c>
      <c r="B48" s="155"/>
      <c r="C48" s="155"/>
      <c r="D48" s="155"/>
      <c r="E48" s="155"/>
      <c r="F48" s="155"/>
      <c r="G48" s="155"/>
      <c r="H48" s="15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0" t="s">
        <v>141</v>
      </c>
      <c r="E49" s="111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0" t="s">
        <v>69</v>
      </c>
      <c r="E50" s="111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0" t="s">
        <v>71</v>
      </c>
      <c r="E51" s="111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0" t="s">
        <v>73</v>
      </c>
      <c r="E52" s="111"/>
      <c r="F52" s="55">
        <v>0</v>
      </c>
      <c r="G52" s="50"/>
      <c r="H52" s="48"/>
    </row>
    <row r="53" spans="1:8" ht="18.75" customHeight="1" thickBot="1">
      <c r="A53" s="177" t="s">
        <v>74</v>
      </c>
      <c r="B53" s="178"/>
      <c r="C53" s="178"/>
      <c r="D53" s="178"/>
      <c r="E53" s="178"/>
      <c r="F53" s="178"/>
      <c r="G53" s="178"/>
      <c r="H53" s="17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0" t="s">
        <v>15</v>
      </c>
      <c r="E54" s="111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0" t="s">
        <v>18</v>
      </c>
      <c r="E55" s="111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0" t="s">
        <v>20</v>
      </c>
      <c r="E56" s="111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0" t="s">
        <v>53</v>
      </c>
      <c r="E57" s="111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0" t="s">
        <v>55</v>
      </c>
      <c r="E58" s="111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20662.449999999997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17.12506712883855</v>
      </c>
      <c r="E63" s="103">
        <f>E64/140.38</f>
        <v>0</v>
      </c>
      <c r="F63" s="103">
        <f>F64/14.34</f>
        <v>273.11087866108784</v>
      </c>
      <c r="G63" s="104">
        <f>G64/22.34</f>
        <v>0</v>
      </c>
      <c r="H63" s="105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28061.82</v>
      </c>
      <c r="E64" s="64">
        <v>0</v>
      </c>
      <c r="F64" s="64">
        <v>3916.41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9724.37</v>
      </c>
      <c r="E65" s="64">
        <v>0</v>
      </c>
      <c r="F65" s="64">
        <v>1591.41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18337.449999999997</v>
      </c>
      <c r="E66" s="75">
        <f>E64-E65</f>
        <v>0</v>
      </c>
      <c r="F66" s="75">
        <f>F64-F65</f>
        <v>2325</v>
      </c>
      <c r="G66" s="76">
        <f>G64-G65</f>
        <v>0</v>
      </c>
      <c r="H66" s="76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28061.82</v>
      </c>
      <c r="E67" s="69">
        <v>0</v>
      </c>
      <c r="F67" s="69">
        <v>4195.28</v>
      </c>
      <c r="G67" s="70">
        <v>0</v>
      </c>
      <c r="H67" s="70"/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278.8699999999999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145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9" t="s">
        <v>145</v>
      </c>
      <c r="E70" s="120"/>
      <c r="F70" s="120"/>
      <c r="G70" s="120"/>
      <c r="H70" s="12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4" t="s">
        <v>101</v>
      </c>
      <c r="B72" s="155"/>
      <c r="C72" s="155"/>
      <c r="D72" s="155"/>
      <c r="E72" s="155"/>
      <c r="F72" s="155"/>
      <c r="G72" s="155"/>
      <c r="H72" s="156"/>
    </row>
    <row r="73" spans="1:8" ht="45" customHeight="1" thickBot="1">
      <c r="A73" s="95" t="s">
        <v>102</v>
      </c>
      <c r="B73" s="95" t="s">
        <v>66</v>
      </c>
      <c r="C73" s="96" t="s">
        <v>67</v>
      </c>
      <c r="D73" s="95" t="s">
        <v>66</v>
      </c>
      <c r="E73" s="116"/>
      <c r="F73" s="117"/>
      <c r="G73" s="118"/>
      <c r="H73" s="97">
        <v>0</v>
      </c>
    </row>
    <row r="74" spans="1:8" ht="45" customHeight="1" thickBot="1">
      <c r="A74" s="95" t="s">
        <v>103</v>
      </c>
      <c r="B74" s="95" t="s">
        <v>69</v>
      </c>
      <c r="C74" s="96" t="s">
        <v>67</v>
      </c>
      <c r="D74" s="95" t="s">
        <v>69</v>
      </c>
      <c r="E74" s="116"/>
      <c r="F74" s="117"/>
      <c r="G74" s="118"/>
      <c r="H74" s="97">
        <v>0</v>
      </c>
    </row>
    <row r="75" spans="1:8" ht="66.75" customHeight="1" thickBot="1">
      <c r="A75" s="95" t="s">
        <v>104</v>
      </c>
      <c r="B75" s="95" t="s">
        <v>71</v>
      </c>
      <c r="C75" s="96" t="s">
        <v>105</v>
      </c>
      <c r="D75" s="95" t="s">
        <v>71</v>
      </c>
      <c r="E75" s="116"/>
      <c r="F75" s="117"/>
      <c r="G75" s="118"/>
      <c r="H75" s="97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9"/>
      <c r="F76" s="120"/>
      <c r="G76" s="121"/>
      <c r="H76" s="25">
        <f>D68+E68+F68+G68+H68</f>
        <v>278.8699999999999</v>
      </c>
    </row>
    <row r="77" spans="1:8" ht="25.5" customHeight="1" thickBot="1">
      <c r="A77" s="154" t="s">
        <v>107</v>
      </c>
      <c r="B77" s="155"/>
      <c r="C77" s="155"/>
      <c r="D77" s="155"/>
      <c r="E77" s="155"/>
      <c r="F77" s="155"/>
      <c r="G77" s="155"/>
      <c r="H77" s="156"/>
    </row>
    <row r="78" spans="1:8" ht="54.75" customHeight="1" thickBot="1">
      <c r="A78" s="98" t="s">
        <v>108</v>
      </c>
      <c r="B78" s="98" t="s">
        <v>109</v>
      </c>
      <c r="C78" s="99" t="s">
        <v>67</v>
      </c>
      <c r="D78" s="98" t="s">
        <v>109</v>
      </c>
      <c r="E78" s="122" t="s">
        <v>187</v>
      </c>
      <c r="F78" s="123"/>
      <c r="G78" s="124"/>
      <c r="H78" s="100">
        <v>3</v>
      </c>
    </row>
    <row r="79" spans="1:8" ht="26.25" thickBot="1">
      <c r="A79" s="98" t="s">
        <v>110</v>
      </c>
      <c r="B79" s="98" t="s">
        <v>111</v>
      </c>
      <c r="C79" s="99" t="s">
        <v>67</v>
      </c>
      <c r="D79" s="98" t="s">
        <v>111</v>
      </c>
      <c r="E79" s="125"/>
      <c r="F79" s="126"/>
      <c r="G79" s="127"/>
      <c r="H79" s="101"/>
    </row>
    <row r="80" spans="1:8" ht="59.25" customHeight="1" thickBot="1">
      <c r="A80" s="98" t="s">
        <v>112</v>
      </c>
      <c r="B80" s="98" t="s">
        <v>113</v>
      </c>
      <c r="C80" s="99" t="s">
        <v>16</v>
      </c>
      <c r="D80" s="102" t="s">
        <v>113</v>
      </c>
      <c r="E80" s="113" t="s">
        <v>167</v>
      </c>
      <c r="F80" s="114"/>
      <c r="G80" s="114"/>
      <c r="H80" s="115"/>
    </row>
    <row r="81" ht="12.75">
      <c r="A81" s="1"/>
    </row>
    <row r="82" ht="12.75">
      <c r="A82" s="1"/>
    </row>
    <row r="83" spans="1:8" ht="38.25" customHeight="1">
      <c r="A83" s="112" t="s">
        <v>172</v>
      </c>
      <c r="B83" s="112"/>
      <c r="C83" s="112"/>
      <c r="D83" s="112"/>
      <c r="E83" s="112"/>
      <c r="F83" s="112"/>
      <c r="G83" s="112"/>
      <c r="H83" s="11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ht="12.75">
      <c r="B93" t="s">
        <v>178</v>
      </c>
    </row>
    <row r="94" spans="2:6" ht="72">
      <c r="B94" s="93" t="s">
        <v>179</v>
      </c>
      <c r="C94" s="109" t="s">
        <v>185</v>
      </c>
      <c r="D94" s="106" t="s">
        <v>180</v>
      </c>
      <c r="E94" s="106" t="s">
        <v>181</v>
      </c>
      <c r="F94" s="107" t="s">
        <v>186</v>
      </c>
    </row>
    <row r="95" spans="2:6" ht="12.75">
      <c r="B95" s="93" t="s">
        <v>182</v>
      </c>
      <c r="C95" s="93">
        <v>0</v>
      </c>
      <c r="D95" s="94">
        <v>1173.86</v>
      </c>
      <c r="E95" s="94">
        <v>97.39</v>
      </c>
      <c r="F95" s="108">
        <f>C95+E95</f>
        <v>97.39</v>
      </c>
    </row>
    <row r="96" spans="2:6" ht="12.75">
      <c r="B96" s="93" t="s">
        <v>183</v>
      </c>
      <c r="C96" s="93">
        <v>0</v>
      </c>
      <c r="D96" s="94">
        <v>0</v>
      </c>
      <c r="E96" s="94">
        <v>0</v>
      </c>
      <c r="F96" s="108">
        <f>C96+E96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2018-03-13T07:55:08Z</dcterms:modified>
  <cp:category/>
  <cp:version/>
  <cp:contentType/>
  <cp:contentStatus/>
</cp:coreProperties>
</file>