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<sst xmlns="http://schemas.openxmlformats.org/spreadsheetml/2006/main" count="295" uniqueCount="189">
  <si>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</si>
  <si>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</si>
  <si>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</si>
  <si>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</si>
  <si>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</si>
  <si>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</si>
  <si>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</si>
  <si>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</si>
  <si>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</si>
  <si>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</si>
  <si>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</si>
  <si>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</si>
  <si>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</si>
  <si>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</si>
  <si>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</si>
  <si>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</si>
  <si>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</si>
  <si>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</si>
  <si>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</si>
  <si>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</si>
  <si>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</si>
  <si>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</si>
  <si>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</si>
  <si>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</si>
  <si>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</si>
  <si>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</si>
  <si>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</si>
  <si>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</si>
  <si>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</si>
  <si>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</si>
  <si>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</si>
  <si>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</si>
  <si>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</si>
  <si>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</si>
  <si>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</si>
  <si>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</si>
  <si>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</si>
  <si>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</si>
  <si>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</si>
  <si>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</si>
  <si>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</si>
  <si>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</si>
  <si>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</si>
  <si>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</si>
  <si>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</si>
  <si>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</si>
  <si>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</si>
  <si>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</si>
  <si>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</si>
  <si>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</si>
  <si>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</si>
  <si>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</si>
  <si>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</si>
  <si>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</si>
  <si>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</si>
  <si>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</si>
  <si>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</si>
  <si>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</si>
  <si>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</si>
  <si>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</si>
  <si>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</si>
  <si>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</si>
  <si>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</si>
  <si>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</si>
  <si>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</si>
  <si>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</si>
  <si>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</si>
  <si>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</si>
  <si>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</si>
  <si>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</si>
  <si>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</si>
  <si>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</si>
  <si>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</si>
  <si>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</si>
  <si>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</si>
  <si>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</si>
  <si>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</si>
  <si>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</si>
  <si>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</si>
  <si>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</si>
  <si>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</si>
  <si>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</si>
  <si>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</si>
  <si>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</si>
  <si>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</si>
  <si>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</si>
  <si>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</si>
  <si>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</si>
  <si>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</si>
  <si>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</si>
  <si>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</si>
  <si>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</si>
  <si>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</si>
  <si>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</si>
  <si>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</si>
  <si>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</si>
  <si>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</si>
  <si>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</si>
  <si>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</si>
  <si>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</si>
  <si>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</si>
  <si>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</si>
  <si>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</si>
  <si>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</si>
  <si>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</si>
  <si>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</si>
  <si>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</si>
  <si>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</si>
  <si>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</si>
  <si>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</si>
  <si>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</si>
  <si>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</si>
  <si>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</si>
  <si>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</si>
  <si>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</si>
  <si>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</si>
  <si>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</si>
  <si>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</si>
  <si>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</si>
  <si>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</si>
  <si>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</si>
  <si>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</si>
  <si>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</si>
  <si>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</si>
  <si>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</si>
  <si>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</si>
  <si>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</si>
  <si>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</si>
  <si>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</si>
  <si>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</si>
  <si>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</si>
  <si>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</si>
  <si>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</si>
  <si>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</si>
  <si>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</si>
  <si>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</si>
  <si>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</si>
  <si>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</si>
  <si>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</si>
  <si>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</si>
  <si>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</si>
  <si>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</si>
  <si>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</si>
  <si>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</si>
  <si>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</si>
  <si>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</si>
  <si>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</si>
  <si>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</si>
  <si>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</si>
  <si>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</si>
  <si>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</si>
  <si>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</si>
  <si>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</si>
  <si>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</si>
  <si>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</si>
  <si>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</si>
  <si>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</si>
  <si>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</si>
  <si>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</si>
  <si>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</si>
  <si>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</si>
  <si>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</si>
  <si>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</si>
  <si>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</si>
  <si>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</si>
  <si>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</si>
  <si>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</si>
  <si>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</si>
  <si>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</si>
  <si>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</si>
  <si>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</si>
  <si>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</si>
  <si>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</si>
  <si>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</si>
  <si>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</si>
  <si>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</si>
  <si>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</si>
  <si>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</si>
  <si>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</si>
  <si>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</si>
  <si>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</si>
  <si>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</si>
  <si>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3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</si>
  <si>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</si>
  <si>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</si>
  <si>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</si>
  <si>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</si>
  <si>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4</t>
  </si>
  <si>
    <t>кв.5,6,7,8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</si>
</sst>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52" fillId="0" borderId="45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7\&#1050;%20&#1054;&#1058;&#1063;&#1045;&#1058;&#1040;&#1052;%202017%20!!!!\&#1043;&#1077;&#1085;&#1077;&#1088;&#1072;&#1090;&#1086;&#1088;&#1099;\&#1046;&#1069;&#1059;%203\25%20&#1076;&#1086;&#1084;&#1086;&#1074;%20&#1043;&#1077;&#1085;&#1077;&#1088;&#1072;&#1090;&#1086;&#1088;%20&#1087;&#1086;%20&#1085;&#1072;&#1095;&#1080;&#1089;&#1083;&#1077;&#1085;&#1080;&#1103;&#1084;%20&#1040;&#1052;&#1041;&#1059;&#1051;&#1040;&#1058;&#1054;&#1056;&#1053;&#1040;&#107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33">
          <cell r="X133">
            <v>0</v>
          </cell>
        </row>
        <row r="134">
          <cell r="X1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90">
          <cell r="Z190">
            <v>-16681.68</v>
          </cell>
        </row>
        <row r="191">
          <cell r="Z191">
            <v>-308.90999999999997</v>
          </cell>
        </row>
        <row r="192">
          <cell r="Z192">
            <v>-16530.95</v>
          </cell>
        </row>
        <row r="193">
          <cell r="Z193">
            <v>-3591.55</v>
          </cell>
        </row>
        <row r="194">
          <cell r="Z194">
            <v>-7631.5</v>
          </cell>
        </row>
        <row r="195">
          <cell r="Z195">
            <v>-1432.8200000000002</v>
          </cell>
        </row>
        <row r="196">
          <cell r="Z196">
            <v>-435.25</v>
          </cell>
        </row>
        <row r="197">
          <cell r="Z197">
            <v>-110.97</v>
          </cell>
        </row>
        <row r="201">
          <cell r="Z201">
            <v>-21154.98</v>
          </cell>
        </row>
        <row r="204">
          <cell r="Z204">
            <v>796.64</v>
          </cell>
        </row>
        <row r="205">
          <cell r="Z205">
            <v>14467.100000000002</v>
          </cell>
        </row>
        <row r="212">
          <cell r="Z212">
            <v>26.53</v>
          </cell>
        </row>
        <row r="221">
          <cell r="Z221">
            <v>23758.699999999997</v>
          </cell>
        </row>
        <row r="222">
          <cell r="Z222">
            <v>314.64</v>
          </cell>
        </row>
        <row r="223">
          <cell r="Z223">
            <v>26288.409999999996</v>
          </cell>
        </row>
        <row r="224">
          <cell r="Z224">
            <v>3649.6400000000003</v>
          </cell>
        </row>
        <row r="225">
          <cell r="Z225">
            <v>7631.5</v>
          </cell>
        </row>
        <row r="227">
          <cell r="Z227">
            <v>443.69000000000005</v>
          </cell>
        </row>
        <row r="228">
          <cell r="Z228">
            <v>113.13</v>
          </cell>
        </row>
        <row r="232">
          <cell r="Z232">
            <v>33948.39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B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1" t="s">
        <v>182</v>
      </c>
      <c r="B1" s="121"/>
      <c r="C1" s="121"/>
      <c r="D1" s="121"/>
      <c r="E1" s="121"/>
      <c r="F1" s="121"/>
      <c r="G1" s="121"/>
      <c r="H1" s="12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1"/>
      <c r="E3" s="132"/>
      <c r="F3" s="13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2"/>
      <c r="E4" s="123"/>
      <c r="F4" s="124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5"/>
      <c r="E5" s="126"/>
      <c r="F5" s="127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8"/>
      <c r="E6" s="129"/>
      <c r="F6" s="130"/>
      <c r="G6" s="36">
        <v>43100</v>
      </c>
      <c r="H6" s="5"/>
    </row>
    <row r="7" spans="1:8" ht="38.25" customHeight="1" thickBot="1">
      <c r="A7" s="108" t="s">
        <v>13</v>
      </c>
      <c r="B7" s="109"/>
      <c r="C7" s="109"/>
      <c r="D7" s="110"/>
      <c r="E7" s="110"/>
      <c r="F7" s="110"/>
      <c r="G7" s="109"/>
      <c r="H7" s="111"/>
    </row>
    <row r="8" spans="1:8" ht="33" customHeight="1" thickBot="1">
      <c r="A8" s="40" t="s">
        <v>0</v>
      </c>
      <c r="B8" s="39" t="s">
        <v>1</v>
      </c>
      <c r="C8" s="41" t="s">
        <v>2</v>
      </c>
      <c r="D8" s="134" t="s">
        <v>3</v>
      </c>
      <c r="E8" s="135"/>
      <c r="F8" s="13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9" t="s">
        <v>15</v>
      </c>
      <c r="E9" s="132"/>
      <c r="F9" s="15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9" t="s">
        <v>18</v>
      </c>
      <c r="E10" s="132"/>
      <c r="F10" s="150"/>
      <c r="G10" s="63">
        <v>23186.23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9" t="s">
        <v>20</v>
      </c>
      <c r="E11" s="132"/>
      <c r="F11" s="150"/>
      <c r="G11" s="89">
        <v>88108.41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4" t="s">
        <v>23</v>
      </c>
      <c r="E12" s="155"/>
      <c r="F12" s="156"/>
      <c r="G12" s="90">
        <f>G13+G14+G20+G21+G22+G23+G31</f>
        <v>65903.19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4" t="s">
        <v>26</v>
      </c>
      <c r="E13" s="115"/>
      <c r="F13" s="119"/>
      <c r="G13" s="65">
        <f>'[1]Report'!$X$133+'[1]Report'!$X$134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4" t="s">
        <v>29</v>
      </c>
      <c r="E14" s="115"/>
      <c r="F14" s="119"/>
      <c r="G14" s="91">
        <v>9847.21</v>
      </c>
      <c r="H14" s="5"/>
    </row>
    <row r="15" spans="1:8" ht="26.25" customHeight="1" thickBot="1">
      <c r="A15" s="4"/>
      <c r="B15" s="6"/>
      <c r="C15" s="3" t="s">
        <v>16</v>
      </c>
      <c r="D15" s="114" t="s">
        <v>156</v>
      </c>
      <c r="E15" s="115"/>
      <c r="F15" s="119"/>
      <c r="G15" s="92">
        <v>24073.34</v>
      </c>
      <c r="H15" s="5"/>
    </row>
    <row r="16" spans="1:8" ht="13.5" customHeight="1" thickBot="1">
      <c r="A16" s="4"/>
      <c r="B16" s="6"/>
      <c r="C16" s="3" t="s">
        <v>16</v>
      </c>
      <c r="D16" s="114" t="s">
        <v>157</v>
      </c>
      <c r="E16" s="115"/>
      <c r="F16" s="119"/>
      <c r="G16" s="93">
        <v>17573.51</v>
      </c>
      <c r="H16" s="49"/>
    </row>
    <row r="17" spans="1:8" ht="13.5" customHeight="1" thickBot="1">
      <c r="A17" s="4"/>
      <c r="B17" s="6"/>
      <c r="C17" s="3" t="s">
        <v>16</v>
      </c>
      <c r="D17" s="114" t="s">
        <v>158</v>
      </c>
      <c r="E17" s="115"/>
      <c r="F17" s="119"/>
      <c r="G17" s="65">
        <v>7946</v>
      </c>
      <c r="H17" s="5"/>
    </row>
    <row r="18" spans="1:8" ht="24.75" customHeight="1" thickBot="1">
      <c r="A18" s="4"/>
      <c r="B18" s="6"/>
      <c r="C18" s="3" t="s">
        <v>16</v>
      </c>
      <c r="D18" s="114" t="s">
        <v>18</v>
      </c>
      <c r="E18" s="115"/>
      <c r="F18" s="119"/>
      <c r="G18" s="14">
        <f>G10</f>
        <v>23186.23</v>
      </c>
      <c r="H18" s="5"/>
    </row>
    <row r="19" spans="1:8" ht="27" customHeight="1" thickBot="1">
      <c r="A19" s="4"/>
      <c r="B19" s="6"/>
      <c r="C19" s="3" t="s">
        <v>16</v>
      </c>
      <c r="D19" s="114" t="s">
        <v>55</v>
      </c>
      <c r="E19" s="115"/>
      <c r="F19" s="119"/>
      <c r="G19" s="73">
        <f>G18+G15-G17</f>
        <v>39313.57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65">
        <v>17799.12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9" t="s">
        <v>151</v>
      </c>
      <c r="E21" s="132"/>
      <c r="F21" s="150"/>
      <c r="G21" s="64">
        <v>15025.26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9" t="s">
        <v>152</v>
      </c>
      <c r="E22" s="132"/>
      <c r="F22" s="150"/>
      <c r="G22" s="64">
        <v>779.23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1" t="s">
        <v>153</v>
      </c>
      <c r="E23" s="152"/>
      <c r="F23" s="153"/>
      <c r="G23" s="64">
        <v>22452.37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9" t="s">
        <v>35</v>
      </c>
      <c r="E24" s="132"/>
      <c r="F24" s="150"/>
      <c r="G24" s="86">
        <f>G25+G26+G27+G28+G29+G30</f>
        <v>43559.759999999995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4" t="s">
        <v>38</v>
      </c>
      <c r="E25" s="155"/>
      <c r="F25" s="156"/>
      <c r="G25" s="81">
        <f>'[2]Report'!$Z$190+'[2]Report'!$Z$191+'[2]Report'!$Z$192+'[2]Report'!$Z$193+'[2]Report'!$Z$194+'[2]Report'!$Z$195+'[2]Report'!$Z$196+'[2]Report'!$Z$197+'[2]Report'!$Z$201+'[2]Report'!$Z$204+'[2]Report'!$Z$205+'[2]Report'!$Z$212+'[2]Report'!$Z$221+'[2]Report'!$Z$222+'[2]Report'!$Z$223+'[2]Report'!$Z$224+'[2]Report'!$Z$225+'[2]Report'!$Z$227+'[2]Report'!$Z$228+'[2]Report'!$Z$232</f>
        <v>43559.759999999995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4" t="s">
        <v>41</v>
      </c>
      <c r="E26" s="115"/>
      <c r="F26" s="11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4" t="s">
        <v>44</v>
      </c>
      <c r="E27" s="115"/>
      <c r="F27" s="119"/>
      <c r="G27" s="81">
        <f>0</f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4" t="s">
        <v>47</v>
      </c>
      <c r="E28" s="115"/>
      <c r="F28" s="119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4" t="s">
        <v>124</v>
      </c>
      <c r="E29" s="115"/>
      <c r="F29" s="119"/>
      <c r="G29" s="70">
        <f>0</f>
        <v>0</v>
      </c>
      <c r="H29" s="82"/>
      <c r="I29" s="78"/>
    </row>
    <row r="30" spans="1:9" ht="13.5" customHeight="1" thickBot="1">
      <c r="A30" s="4"/>
      <c r="B30" s="13"/>
      <c r="C30" s="3"/>
      <c r="D30" s="114" t="s">
        <v>166</v>
      </c>
      <c r="E30" s="115"/>
      <c r="F30" s="115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4" t="s">
        <v>174</v>
      </c>
      <c r="E31" s="115"/>
      <c r="F31" s="115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4" t="s">
        <v>175</v>
      </c>
      <c r="E32" s="115"/>
      <c r="F32" s="115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4" t="s">
        <v>177</v>
      </c>
      <c r="E33" s="115"/>
      <c r="F33" s="115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4" t="s">
        <v>176</v>
      </c>
      <c r="E34" s="115"/>
      <c r="F34" s="115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4" t="s">
        <v>51</v>
      </c>
      <c r="E35" s="115"/>
      <c r="F35" s="119"/>
      <c r="G35" s="66">
        <f>G24+G10</f>
        <v>66745.98999999999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4" t="s">
        <v>53</v>
      </c>
      <c r="E36" s="115"/>
      <c r="F36" s="11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4" t="s">
        <v>55</v>
      </c>
      <c r="E37" s="115"/>
      <c r="F37" s="119"/>
      <c r="G37" s="73">
        <f>G19</f>
        <v>39313.57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4" t="s">
        <v>57</v>
      </c>
      <c r="E38" s="115"/>
      <c r="F38" s="119"/>
      <c r="G38" s="87">
        <f>G11+G12-G24</f>
        <v>110451.84000000001</v>
      </c>
      <c r="H38" s="49"/>
    </row>
    <row r="39" spans="1:8" ht="38.25" customHeight="1" thickBot="1">
      <c r="A39" s="112" t="s">
        <v>58</v>
      </c>
      <c r="B39" s="113"/>
      <c r="C39" s="113"/>
      <c r="D39" s="113"/>
      <c r="E39" s="113"/>
      <c r="F39" s="109"/>
      <c r="G39" s="113"/>
      <c r="H39" s="11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7946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79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17799.12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15025.26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779.23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3.19</v>
      </c>
      <c r="F46" s="62" t="s">
        <v>139</v>
      </c>
      <c r="G46" s="60">
        <v>3848006622</v>
      </c>
      <c r="H46" s="61">
        <f>G23</f>
        <v>22452.37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7"/>
      <c r="G47" s="119"/>
      <c r="H47" s="61">
        <f>SUM(H41:H46)</f>
        <v>64001.979999999996</v>
      </c>
    </row>
    <row r="48" spans="1:8" ht="19.5" customHeight="1" thickBot="1">
      <c r="A48" s="112" t="s">
        <v>64</v>
      </c>
      <c r="B48" s="113"/>
      <c r="C48" s="113"/>
      <c r="D48" s="113"/>
      <c r="E48" s="113"/>
      <c r="F48" s="113"/>
      <c r="G48" s="113"/>
      <c r="H48" s="12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>
        <v>0</v>
      </c>
      <c r="G52" s="51"/>
      <c r="H52" s="49"/>
    </row>
    <row r="53" spans="1:8" ht="18.75" customHeight="1" thickBot="1">
      <c r="A53" s="116" t="s">
        <v>74</v>
      </c>
      <c r="B53" s="117"/>
      <c r="C53" s="117"/>
      <c r="D53" s="117"/>
      <c r="E53" s="117"/>
      <c r="F53" s="117"/>
      <c r="G53" s="117"/>
      <c r="H53" s="11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7" t="s">
        <v>57</v>
      </c>
      <c r="E59" s="148"/>
      <c r="F59" s="57">
        <f>D66+E66+F66+G66+H66</f>
        <v>-15790.51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19.70079456134355</v>
      </c>
      <c r="E63" s="103">
        <f>E64/140.38</f>
        <v>65.81913377974071</v>
      </c>
      <c r="F63" s="103">
        <f>F64/14.34</f>
        <v>556.3305439330544</v>
      </c>
      <c r="G63" s="104">
        <f>G64/22.34</f>
        <v>352.534914950761</v>
      </c>
      <c r="H63" s="105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70">
        <v>32282.51</v>
      </c>
      <c r="E64" s="65">
        <v>9239.69</v>
      </c>
      <c r="F64" s="65">
        <v>7977.78</v>
      </c>
      <c r="G64" s="72">
        <v>7875.63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42615.96</v>
      </c>
      <c r="E65" s="65">
        <v>12377.43</v>
      </c>
      <c r="F65" s="65">
        <v>7566.51</v>
      </c>
      <c r="G65" s="69">
        <v>10715.82</v>
      </c>
      <c r="H65" s="69">
        <v>-109.6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-10333.45</v>
      </c>
      <c r="E66" s="76">
        <f>E64-E65</f>
        <v>-3137.74</v>
      </c>
      <c r="F66" s="76">
        <f>F64-F65</f>
        <v>411.2699999999995</v>
      </c>
      <c r="G66" s="77">
        <f>G64-G65</f>
        <v>-2840.1899999999996</v>
      </c>
      <c r="H66" s="77">
        <f>H64-H65</f>
        <v>109.6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24859.26</v>
      </c>
      <c r="E67" s="70">
        <v>9175.74</v>
      </c>
      <c r="F67" s="70">
        <v>7463.82</v>
      </c>
      <c r="G67" s="71">
        <v>7025.28</v>
      </c>
      <c r="H67" s="71">
        <v>202.22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-7423.25</v>
      </c>
      <c r="E68" s="44">
        <f>E67-E64</f>
        <v>-63.95000000000073</v>
      </c>
      <c r="F68" s="44">
        <f>F67-F64</f>
        <v>-513.96</v>
      </c>
      <c r="G68" s="44">
        <f>G67-G64</f>
        <v>-850.3500000000004</v>
      </c>
      <c r="H68" s="44">
        <f>H67-H64</f>
        <v>202.22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1" t="s">
        <v>145</v>
      </c>
      <c r="E69" s="142"/>
      <c r="F69" s="142"/>
      <c r="G69" s="142"/>
      <c r="H69" s="14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4" t="s">
        <v>145</v>
      </c>
      <c r="E70" s="145"/>
      <c r="F70" s="145"/>
      <c r="G70" s="145"/>
      <c r="H70" s="14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2" t="s">
        <v>101</v>
      </c>
      <c r="B72" s="113"/>
      <c r="C72" s="113"/>
      <c r="D72" s="113"/>
      <c r="E72" s="113"/>
      <c r="F72" s="113"/>
      <c r="G72" s="113"/>
      <c r="H72" s="12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4" t="s">
        <v>187</v>
      </c>
      <c r="F73" s="115"/>
      <c r="G73" s="119"/>
      <c r="H73" s="26">
        <v>4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4"/>
      <c r="F74" s="115"/>
      <c r="G74" s="119"/>
      <c r="H74" s="26">
        <v>4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4"/>
      <c r="F75" s="115"/>
      <c r="G75" s="11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4"/>
      <c r="F76" s="145"/>
      <c r="G76" s="146"/>
      <c r="H76" s="26">
        <f>D68+E68+F68+G68+H68</f>
        <v>-8649.290000000003</v>
      </c>
    </row>
    <row r="77" spans="1:8" ht="25.5" customHeight="1" thickBot="1">
      <c r="A77" s="112" t="s">
        <v>107</v>
      </c>
      <c r="B77" s="113"/>
      <c r="C77" s="113"/>
      <c r="D77" s="113"/>
      <c r="E77" s="113"/>
      <c r="F77" s="113"/>
      <c r="G77" s="113"/>
      <c r="H77" s="12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4" t="s">
        <v>188</v>
      </c>
      <c r="F78" s="115"/>
      <c r="G78" s="119"/>
      <c r="H78" s="5">
        <v>4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5"/>
      <c r="F79" s="166"/>
      <c r="G79" s="16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2" t="s">
        <v>167</v>
      </c>
      <c r="F80" s="163"/>
      <c r="G80" s="163"/>
      <c r="H80" s="164"/>
    </row>
    <row r="81" ht="12.75">
      <c r="A81" s="1"/>
    </row>
    <row r="82" ht="12.75">
      <c r="A82" s="1"/>
    </row>
    <row r="83" spans="1:8" ht="38.25" customHeight="1">
      <c r="A83" s="161" t="s">
        <v>172</v>
      </c>
      <c r="B83" s="161"/>
      <c r="C83" s="161"/>
      <c r="D83" s="161"/>
      <c r="E83" s="161"/>
      <c r="F83" s="161"/>
      <c r="G83" s="161"/>
      <c r="H83" s="16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8" t="s">
        <v>115</v>
      </c>
      <c r="D86" s="139"/>
      <c r="E86" s="140"/>
    </row>
    <row r="87" spans="1:5" ht="18.75" customHeight="1" thickBot="1">
      <c r="A87" s="29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9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9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9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30">
        <v>6</v>
      </c>
      <c r="B91" s="31" t="s">
        <v>122</v>
      </c>
      <c r="C91" s="138" t="s">
        <v>123</v>
      </c>
      <c r="D91" s="139"/>
      <c r="E91" s="140"/>
    </row>
    <row r="92" ht="12.75">
      <c r="F92" s="2" t="s">
        <v>173</v>
      </c>
    </row>
    <row r="94" spans="2:3" ht="15">
      <c r="B94" s="160" t="s">
        <v>178</v>
      </c>
      <c r="C94" s="160"/>
    </row>
    <row r="95" spans="2:6" ht="72">
      <c r="B95" s="94" t="s">
        <v>179</v>
      </c>
      <c r="C95" s="95" t="s">
        <v>183</v>
      </c>
      <c r="D95" s="96" t="s">
        <v>180</v>
      </c>
      <c r="E95" s="97" t="s">
        <v>181</v>
      </c>
      <c r="F95" s="98" t="s">
        <v>184</v>
      </c>
    </row>
    <row r="96" spans="2:6" ht="22.5">
      <c r="B96" s="99" t="s">
        <v>185</v>
      </c>
      <c r="C96" s="100">
        <v>434.88</v>
      </c>
      <c r="D96" s="100">
        <v>1755.6</v>
      </c>
      <c r="E96" s="101">
        <v>1716.33</v>
      </c>
      <c r="F96" s="102">
        <f>C96+E96</f>
        <v>2151.21</v>
      </c>
    </row>
    <row r="97" spans="2:6" ht="22.5">
      <c r="B97" s="99" t="s">
        <v>186</v>
      </c>
      <c r="C97" s="100">
        <v>381.3</v>
      </c>
      <c r="D97" s="100">
        <v>822.08</v>
      </c>
      <c r="E97" s="101">
        <v>989.75</v>
      </c>
      <c r="F97" s="102">
        <f>C97+E97</f>
        <v>1371.05</v>
      </c>
    </row>
  </sheetData>
  <sheetProtection/>
  <mergeCells count="70">
    <mergeCell ref="B94:C94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2018-03-13T08:19:08Z</dcterms:modified>
  <cp:category/>
  <cp:version/>
  <cp:contentType/>
  <cp:contentStatus/>
</cp:coreProperties>
</file>