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<sst xmlns="http://schemas.openxmlformats.org/spreadsheetml/2006/main" count="285" uniqueCount="180">
  <si>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</si>
  <si>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</si>
  <si>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</si>
  <si>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</si>
  <si>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</si>
  <si>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</si>
  <si>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</si>
  <si>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</si>
  <si>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</si>
  <si>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</si>
  <si>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</si>
  <si>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</si>
  <si>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</si>
  <si>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</si>
  <si>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</si>
  <si>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</si>
  <si>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</si>
  <si>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</si>
  <si>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</si>
  <si>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</si>
  <si>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</si>
  <si>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</si>
  <si>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</si>
  <si>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</si>
  <si>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</si>
  <si>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</si>
  <si>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</si>
  <si>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</si>
  <si>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</si>
  <si>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</si>
  <si>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</si>
  <si>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</si>
  <si>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</si>
  <si>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</si>
  <si>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</si>
  <si>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</si>
  <si>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</si>
  <si>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</si>
  <si>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</si>
  <si>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</si>
  <si>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</si>
  <si>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</si>
  <si>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</si>
  <si>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</si>
  <si>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</si>
  <si>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</si>
  <si>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</si>
  <si>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</si>
  <si>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</si>
  <si>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</si>
  <si>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</si>
  <si>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</si>
  <si>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</si>
  <si>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</si>
  <si>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</si>
  <si>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</si>
  <si>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</si>
  <si>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</si>
  <si>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</si>
  <si>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</si>
  <si>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</si>
  <si>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</si>
  <si>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</si>
  <si>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</si>
  <si>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</si>
  <si>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</si>
  <si>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</si>
  <si>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</si>
  <si>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</si>
  <si>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</si>
  <si>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</si>
  <si>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</si>
  <si>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</si>
  <si>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</si>
  <si>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</si>
  <si>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</si>
  <si>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</si>
  <si>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</si>
  <si>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</si>
  <si>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</si>
  <si>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</si>
  <si>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</si>
  <si>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</si>
  <si>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</si>
  <si>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</si>
  <si>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</si>
  <si>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</si>
  <si>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</si>
  <si>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</si>
  <si>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</si>
  <si>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</si>
  <si>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</si>
  <si>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</si>
  <si>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</si>
  <si>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</si>
  <si>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</si>
  <si>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</si>
  <si>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</si>
  <si>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</si>
  <si>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</si>
  <si>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</si>
  <si>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</si>
  <si>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</si>
  <si>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</si>
  <si>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</si>
  <si>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</si>
  <si>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</si>
  <si>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</si>
  <si>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</si>
  <si>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</si>
  <si>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</si>
  <si>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</si>
  <si>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</si>
  <si>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</si>
  <si>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</si>
  <si>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</si>
  <si>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</si>
  <si>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</si>
  <si>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</si>
  <si>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</si>
  <si>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</si>
  <si>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</si>
  <si>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</si>
  <si>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</si>
  <si>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</si>
  <si>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</si>
  <si>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</si>
  <si>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</si>
  <si>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</si>
  <si>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</si>
  <si>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</si>
  <si>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</si>
  <si>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</si>
  <si>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</si>
  <si>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</si>
  <si>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</si>
  <si>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</si>
  <si>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</si>
  <si>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</si>
  <si>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</si>
  <si>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</si>
  <si>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</si>
  <si>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</si>
  <si>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</si>
  <si>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</si>
  <si>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</si>
  <si>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</si>
  <si>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</si>
  <si>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</si>
  <si>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</si>
  <si>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</si>
  <si>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</si>
  <si>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</si>
  <si>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</si>
  <si>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</si>
  <si>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</si>
  <si>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</si>
  <si>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</si>
  <si>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</si>
  <si>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</si>
  <si>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</si>
  <si>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</si>
  <si>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</si>
  <si>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</si>
  <si>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</si>
  <si>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</si>
  <si>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</si>
  <si>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</si>
  <si>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</si>
  <si>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</si>
  <si>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</si>
  <si>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</si>
  <si>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</si>
  <si>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</si>
  <si>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</si>
  <si>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</si>
  <si>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</si>
  <si>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</si>
  <si>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пер. РУДНИЧНЫЙ, д.2  А                                                                                                                                                                   за 2015  год</t>
  </si>
  <si>
    <t>кв. 1,11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</si>
</sst>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15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7" xfId="0" applyNumberFormat="1" applyFont="1" applyFill="1" applyBorder="1" applyAlignment="1">
      <alignment/>
    </xf>
    <xf numFmtId="0" fontId="4" fillId="30" borderId="24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15" xfId="0" applyFont="1" applyFill="1" applyBorder="1" applyAlignment="1">
      <alignment wrapText="1"/>
    </xf>
    <xf numFmtId="0" fontId="4" fillId="30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15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18" xfId="0" applyNumberFormat="1" applyFont="1" applyFill="1" applyBorder="1" applyAlignment="1">
      <alignment horizontal="right"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1" borderId="18" xfId="0" applyNumberFormat="1" applyFont="1" applyFill="1" applyBorder="1" applyAlignment="1">
      <alignment horizontal="right" vertical="top" wrapText="1"/>
    </xf>
    <xf numFmtId="4" fontId="4" fillId="30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2" fontId="4" fillId="30" borderId="11" xfId="0" applyNumberFormat="1" applyFont="1" applyFill="1" applyBorder="1" applyAlignment="1">
      <alignment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45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8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28">
      <selection activeCell="H36" sqref="H36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3" t="s">
        <v>178</v>
      </c>
      <c r="B1" s="133"/>
      <c r="C1" s="133"/>
      <c r="D1" s="133"/>
      <c r="E1" s="133"/>
      <c r="F1" s="133"/>
      <c r="G1" s="133"/>
      <c r="H1" s="133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43"/>
      <c r="E3" s="111"/>
      <c r="F3" s="14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4"/>
      <c r="E4" s="135"/>
      <c r="F4" s="136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37"/>
      <c r="E5" s="138"/>
      <c r="F5" s="139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40"/>
      <c r="E6" s="141"/>
      <c r="F6" s="142"/>
      <c r="G6" s="36">
        <v>42369</v>
      </c>
      <c r="H6" s="5"/>
    </row>
    <row r="7" spans="1:8" ht="38.25" customHeight="1" thickBot="1">
      <c r="A7" s="149" t="s">
        <v>13</v>
      </c>
      <c r="B7" s="150"/>
      <c r="C7" s="150"/>
      <c r="D7" s="151"/>
      <c r="E7" s="151"/>
      <c r="F7" s="151"/>
      <c r="G7" s="150"/>
      <c r="H7" s="152"/>
    </row>
    <row r="8" spans="1:8" ht="33" customHeight="1" thickBot="1">
      <c r="A8" s="40" t="s">
        <v>0</v>
      </c>
      <c r="B8" s="39" t="s">
        <v>1</v>
      </c>
      <c r="C8" s="41" t="s">
        <v>2</v>
      </c>
      <c r="D8" s="145" t="s">
        <v>3</v>
      </c>
      <c r="E8" s="146"/>
      <c r="F8" s="147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0" t="s">
        <v>15</v>
      </c>
      <c r="E9" s="111"/>
      <c r="F9" s="112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0" t="s">
        <v>18</v>
      </c>
      <c r="E10" s="111"/>
      <c r="F10" s="112"/>
      <c r="G10" s="63">
        <v>0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0" t="s">
        <v>20</v>
      </c>
      <c r="E11" s="111"/>
      <c r="F11" s="112"/>
      <c r="G11" s="90">
        <f>2269.42+7333.33+3929.12+1135.94+3607.41</f>
        <v>18275.22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13" t="s">
        <v>23</v>
      </c>
      <c r="E12" s="114"/>
      <c r="F12" s="115"/>
      <c r="G12" s="91">
        <v>2589.38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1" t="s">
        <v>26</v>
      </c>
      <c r="E13" s="102"/>
      <c r="F13" s="103"/>
      <c r="G13" s="65">
        <f>12482.36</f>
        <v>12482.36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1" t="s">
        <v>29</v>
      </c>
      <c r="E14" s="102"/>
      <c r="F14" s="103"/>
      <c r="G14" s="92">
        <f>19841.62+3607.41</f>
        <v>23449.03</v>
      </c>
      <c r="H14" s="5"/>
    </row>
    <row r="15" spans="1:8" ht="26.25" customHeight="1" thickBot="1">
      <c r="A15" s="4"/>
      <c r="B15" s="6"/>
      <c r="C15" s="3" t="s">
        <v>16</v>
      </c>
      <c r="D15" s="101" t="s">
        <v>156</v>
      </c>
      <c r="E15" s="102"/>
      <c r="F15" s="103"/>
      <c r="G15" s="93">
        <f>60.84+1164.68+1008.57+762.93+11963.18</f>
        <v>14960.2</v>
      </c>
      <c r="H15" s="5"/>
    </row>
    <row r="16" spans="1:8" ht="13.5" customHeight="1" thickBot="1">
      <c r="A16" s="4"/>
      <c r="B16" s="6"/>
      <c r="C16" s="3" t="s">
        <v>16</v>
      </c>
      <c r="D16" s="101" t="s">
        <v>157</v>
      </c>
      <c r="E16" s="102"/>
      <c r="F16" s="103"/>
      <c r="G16" s="94">
        <f>3607.41+G14-G15</f>
        <v>12096.239999999998</v>
      </c>
      <c r="H16" s="49"/>
    </row>
    <row r="17" spans="1:8" ht="13.5" customHeight="1" thickBot="1">
      <c r="A17" s="4"/>
      <c r="B17" s="6"/>
      <c r="C17" s="3" t="s">
        <v>16</v>
      </c>
      <c r="D17" s="101" t="s">
        <v>158</v>
      </c>
      <c r="E17" s="102"/>
      <c r="F17" s="103"/>
      <c r="G17" s="63">
        <v>5649.47</v>
      </c>
      <c r="H17" s="5"/>
    </row>
    <row r="18" spans="1:8" ht="24.75" customHeight="1" thickBot="1">
      <c r="A18" s="4"/>
      <c r="B18" s="6"/>
      <c r="C18" s="3" t="s">
        <v>16</v>
      </c>
      <c r="D18" s="101" t="s">
        <v>18</v>
      </c>
      <c r="E18" s="102"/>
      <c r="F18" s="103"/>
      <c r="G18" s="14">
        <f>G10</f>
        <v>0</v>
      </c>
      <c r="H18" s="5"/>
    </row>
    <row r="19" spans="1:8" ht="27" customHeight="1" thickBot="1">
      <c r="A19" s="4"/>
      <c r="B19" s="6"/>
      <c r="C19" s="3" t="s">
        <v>16</v>
      </c>
      <c r="D19" s="101" t="s">
        <v>55</v>
      </c>
      <c r="E19" s="102"/>
      <c r="F19" s="103"/>
      <c r="G19" s="73">
        <f>G18+G15-G17</f>
        <v>9310.73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16" t="s">
        <v>32</v>
      </c>
      <c r="E20" s="117"/>
      <c r="F20" s="118"/>
      <c r="G20" s="65">
        <f>2269.42+19948.77</f>
        <v>22218.190000000002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0" t="s">
        <v>151</v>
      </c>
      <c r="E21" s="111"/>
      <c r="F21" s="112"/>
      <c r="G21" s="64">
        <f>21611.16+3929.12</f>
        <v>25540.28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0" t="s">
        <v>152</v>
      </c>
      <c r="E22" s="111"/>
      <c r="F22" s="112"/>
      <c r="G22" s="64">
        <f>1135.94+6101.08</f>
        <v>7237.02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24" t="s">
        <v>153</v>
      </c>
      <c r="E23" s="125"/>
      <c r="F23" s="126"/>
      <c r="G23" s="64">
        <f>40335.08+7333.33</f>
        <v>47668.41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10" t="s">
        <v>35</v>
      </c>
      <c r="E24" s="111"/>
      <c r="F24" s="112"/>
      <c r="G24" s="87">
        <f>G25+G26+G27+G28+G29+G30</f>
        <v>109709.44000000002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13" t="s">
        <v>38</v>
      </c>
      <c r="E25" s="114"/>
      <c r="F25" s="115"/>
      <c r="G25" s="82">
        <f>732.74+2367.61+1268.54+377.28+1164.68+3691.09+11963.18+13030.21+7525.95+24878.07+9428.84</f>
        <v>76428.19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1" t="s">
        <v>41</v>
      </c>
      <c r="E26" s="102"/>
      <c r="F26" s="103"/>
      <c r="G26" s="12">
        <f>110.74+341.7+372.17+415.49+694.91+324.06</f>
        <v>2259.0699999999997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1" t="s">
        <v>44</v>
      </c>
      <c r="E27" s="102"/>
      <c r="F27" s="103"/>
      <c r="G27" s="82">
        <f>331.73+1008.57+1098.5+634.51+2081.73+730.99+38.27+123.69+66.27+1135.94+60.84</f>
        <v>7311.040000000001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1" t="s">
        <v>47</v>
      </c>
      <c r="E28" s="102"/>
      <c r="F28" s="103"/>
      <c r="G28" s="76">
        <f>2859.56+1018.22+3048.49+3186.69+2621.18+6408.06</f>
        <v>19142.2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1" t="s">
        <v>124</v>
      </c>
      <c r="E29" s="102"/>
      <c r="F29" s="103"/>
      <c r="G29" s="82">
        <f>247.89+762.93+830.99+479.93+1555.68+691.52</f>
        <v>4568.9400000000005</v>
      </c>
      <c r="H29" s="83"/>
      <c r="I29" s="79"/>
    </row>
    <row r="30" spans="1:9" ht="13.5" customHeight="1" thickBot="1">
      <c r="A30" s="4"/>
      <c r="B30" s="13"/>
      <c r="C30" s="3"/>
      <c r="D30" s="101" t="s">
        <v>166</v>
      </c>
      <c r="E30" s="102"/>
      <c r="F30" s="102"/>
      <c r="G30" s="89">
        <v>0</v>
      </c>
      <c r="H30" s="84"/>
      <c r="I30" s="79"/>
    </row>
    <row r="31" spans="1:9" ht="13.5" customHeight="1" thickBot="1">
      <c r="A31" s="4"/>
      <c r="B31" s="13"/>
      <c r="C31" s="3"/>
      <c r="D31" s="101" t="s">
        <v>174</v>
      </c>
      <c r="E31" s="102"/>
      <c r="F31" s="102"/>
      <c r="G31" s="85">
        <v>12839.57</v>
      </c>
      <c r="H31" s="84"/>
      <c r="I31" s="79"/>
    </row>
    <row r="32" spans="1:10" ht="13.5" customHeight="1" thickBot="1">
      <c r="A32" s="4"/>
      <c r="B32" s="13"/>
      <c r="C32" s="3"/>
      <c r="D32" s="101" t="s">
        <v>175</v>
      </c>
      <c r="E32" s="102"/>
      <c r="F32" s="102"/>
      <c r="G32" s="85">
        <v>12768.72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1" t="s">
        <v>177</v>
      </c>
      <c r="E33" s="102"/>
      <c r="F33" s="102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1" t="s">
        <v>176</v>
      </c>
      <c r="E34" s="102"/>
      <c r="F34" s="102"/>
      <c r="G34" s="86">
        <v>70.85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1" t="s">
        <v>51</v>
      </c>
      <c r="E35" s="102"/>
      <c r="F35" s="103"/>
      <c r="G35" s="66">
        <f>G24+G10</f>
        <v>109709.44000000002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1" t="s">
        <v>53</v>
      </c>
      <c r="E36" s="102"/>
      <c r="F36" s="103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1" t="s">
        <v>55</v>
      </c>
      <c r="E37" s="102"/>
      <c r="F37" s="103"/>
      <c r="G37" s="73">
        <f>G19</f>
        <v>9310.73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1" t="s">
        <v>57</v>
      </c>
      <c r="E38" s="102"/>
      <c r="F38" s="103"/>
      <c r="G38" s="88">
        <f>G11+G12-G24</f>
        <v>-88844.84000000001</v>
      </c>
      <c r="H38" s="49"/>
    </row>
    <row r="39" spans="1:8" ht="38.25" customHeight="1" thickBot="1">
      <c r="A39" s="130" t="s">
        <v>58</v>
      </c>
      <c r="B39" s="131"/>
      <c r="C39" s="131"/>
      <c r="D39" s="131"/>
      <c r="E39" s="131"/>
      <c r="F39" s="150"/>
      <c r="G39" s="131"/>
      <c r="H39" s="152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5649.47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1.34</v>
      </c>
      <c r="F42" s="80" t="s">
        <v>136</v>
      </c>
      <c r="G42" s="60">
        <v>3810334293</v>
      </c>
      <c r="H42" s="61">
        <f>G13</f>
        <v>12482.36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22218.190000000002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25540.28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7237.02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47668.41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48"/>
      <c r="G47" s="103"/>
      <c r="H47" s="61">
        <f>SUM(H41:H46)</f>
        <v>120795.73000000001</v>
      </c>
    </row>
    <row r="48" spans="1:8" ht="19.5" customHeight="1" thickBot="1">
      <c r="A48" s="130" t="s">
        <v>64</v>
      </c>
      <c r="B48" s="131"/>
      <c r="C48" s="131"/>
      <c r="D48" s="131"/>
      <c r="E48" s="131"/>
      <c r="F48" s="131"/>
      <c r="G48" s="131"/>
      <c r="H48" s="132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5" t="s">
        <v>141</v>
      </c>
      <c r="E49" s="96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5" t="s">
        <v>69</v>
      </c>
      <c r="E50" s="96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5" t="s">
        <v>71</v>
      </c>
      <c r="E51" s="96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5" t="s">
        <v>73</v>
      </c>
      <c r="E52" s="96"/>
      <c r="F52" s="56">
        <v>0</v>
      </c>
      <c r="G52" s="51"/>
      <c r="H52" s="49"/>
    </row>
    <row r="53" spans="1:8" ht="18.75" customHeight="1" thickBot="1">
      <c r="A53" s="153" t="s">
        <v>74</v>
      </c>
      <c r="B53" s="154"/>
      <c r="C53" s="154"/>
      <c r="D53" s="154"/>
      <c r="E53" s="154"/>
      <c r="F53" s="154"/>
      <c r="G53" s="154"/>
      <c r="H53" s="155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5" t="s">
        <v>15</v>
      </c>
      <c r="E54" s="96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5" t="s">
        <v>18</v>
      </c>
      <c r="E55" s="96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5" t="s">
        <v>20</v>
      </c>
      <c r="E56" s="96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5" t="s">
        <v>53</v>
      </c>
      <c r="E57" s="96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5" t="s">
        <v>55</v>
      </c>
      <c r="E58" s="96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22" t="s">
        <v>57</v>
      </c>
      <c r="E59" s="123"/>
      <c r="F59" s="57">
        <f>D66+E66+F66+G66+H66</f>
        <v>58137.74439000004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v>0</v>
      </c>
      <c r="E63" s="76">
        <f>E64/117.48</f>
        <v>936.6432584269663</v>
      </c>
      <c r="F63" s="76">
        <f>F64/12</f>
        <v>1907.3533333333332</v>
      </c>
      <c r="G63" s="77">
        <f>G64/18.26</f>
        <v>2795.3718510405256</v>
      </c>
      <c r="H63" s="78">
        <f>H64/0.88</f>
        <v>371.85227272727275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57032.44+107741.21</f>
        <v>164773.65000000002</v>
      </c>
      <c r="E64" s="65">
        <f>43139.72+65994.14+902.99</f>
        <v>110036.85</v>
      </c>
      <c r="F64" s="65">
        <f>139.73+16317.21+6431.3</f>
        <v>22888.239999999998</v>
      </c>
      <c r="G64" s="72">
        <f>12333.13+4095.44+25517.68+9097.24</f>
        <v>51043.49</v>
      </c>
      <c r="H64" s="68">
        <f>327.23</f>
        <v>327.23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6453.18+7749.96+136012.52+642.83+21430.88</f>
        <v>172289.36999999997</v>
      </c>
      <c r="E65" s="65">
        <f>24.55+6.54+2390.22+7677.1+3189.2+49030.39561+10841.53</f>
        <v>73159.53561</v>
      </c>
      <c r="F65" s="65">
        <f>43.1+1613.5+8.6+3.22+93.75+1487.39+725.21+10078.19</f>
        <v>14052.960000000001</v>
      </c>
      <c r="G65" s="69">
        <f>808.95+422.8+5549.1+2386.23+1247.24+16638.65+14.82+1049.64+60.15+3096.31</f>
        <v>31273.890000000003</v>
      </c>
      <c r="H65" s="69">
        <f>5.57+21.61+128.77+0.01</f>
        <v>155.96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-7515.719999999943</v>
      </c>
      <c r="E66" s="76">
        <f>E64-E65</f>
        <v>36877.31439</v>
      </c>
      <c r="F66" s="76">
        <f>F64-F65</f>
        <v>8835.279999999997</v>
      </c>
      <c r="G66" s="78">
        <f>G64-G65</f>
        <v>19769.599999999995</v>
      </c>
      <c r="H66" s="78">
        <f>H64-H65</f>
        <v>171.27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57032.44+211816.13</f>
        <v>268848.57</v>
      </c>
      <c r="E67" s="70">
        <f>46585.38+114982.31+505.76</f>
        <v>162073.45</v>
      </c>
      <c r="F67" s="70">
        <f>22300.53+56.77+6944.1</f>
        <v>29301.4</v>
      </c>
      <c r="G67" s="71">
        <f>13317.18+4429.05+38655.84+13416.49</f>
        <v>69818.56</v>
      </c>
      <c r="H67" s="71">
        <v>143.15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104074.91999999998</v>
      </c>
      <c r="E68" s="44">
        <f>E67-E64</f>
        <v>52036.600000000006</v>
      </c>
      <c r="F68" s="44">
        <f>F67-F64</f>
        <v>6413.1600000000035</v>
      </c>
      <c r="G68" s="44">
        <f>G67-G64</f>
        <v>18775.07</v>
      </c>
      <c r="H68" s="44">
        <f>H67-H64</f>
        <v>-184.08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27" t="s">
        <v>145</v>
      </c>
      <c r="E69" s="128"/>
      <c r="F69" s="128"/>
      <c r="G69" s="128"/>
      <c r="H69" s="129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04" t="s">
        <v>145</v>
      </c>
      <c r="E70" s="105"/>
      <c r="F70" s="105"/>
      <c r="G70" s="105"/>
      <c r="H70" s="106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30" t="s">
        <v>101</v>
      </c>
      <c r="B72" s="131"/>
      <c r="C72" s="131"/>
      <c r="D72" s="131"/>
      <c r="E72" s="131"/>
      <c r="F72" s="131"/>
      <c r="G72" s="131"/>
      <c r="H72" s="132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1" t="s">
        <v>179</v>
      </c>
      <c r="F73" s="102"/>
      <c r="G73" s="103"/>
      <c r="H73" s="26">
        <v>2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1"/>
      <c r="F74" s="102"/>
      <c r="G74" s="103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1"/>
      <c r="F75" s="102"/>
      <c r="G75" s="103"/>
      <c r="H75" s="26">
        <v>2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04"/>
      <c r="F76" s="105"/>
      <c r="G76" s="106"/>
      <c r="H76" s="26">
        <f>D68+E68+F68+G68+H68</f>
        <v>181115.67</v>
      </c>
    </row>
    <row r="77" spans="1:8" ht="25.5" customHeight="1" thickBot="1">
      <c r="A77" s="130" t="s">
        <v>107</v>
      </c>
      <c r="B77" s="131"/>
      <c r="C77" s="131"/>
      <c r="D77" s="131"/>
      <c r="E77" s="131"/>
      <c r="F77" s="131"/>
      <c r="G77" s="131"/>
      <c r="H77" s="132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1">
        <v>2</v>
      </c>
      <c r="F78" s="102"/>
      <c r="G78" s="103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07"/>
      <c r="F79" s="108"/>
      <c r="G79" s="109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98" t="s">
        <v>167</v>
      </c>
      <c r="F80" s="99"/>
      <c r="G80" s="99"/>
      <c r="H80" s="100"/>
    </row>
    <row r="81" ht="12.75">
      <c r="A81" s="1"/>
    </row>
    <row r="82" ht="12.75">
      <c r="A82" s="1"/>
    </row>
    <row r="83" spans="1:8" ht="38.25" customHeight="1">
      <c r="A83" s="97" t="s">
        <v>172</v>
      </c>
      <c r="B83" s="97"/>
      <c r="C83" s="97"/>
      <c r="D83" s="97"/>
      <c r="E83" s="97"/>
      <c r="F83" s="97"/>
      <c r="G83" s="97"/>
      <c r="H83" s="97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19" t="s">
        <v>115</v>
      </c>
      <c r="D86" s="120"/>
      <c r="E86" s="121"/>
    </row>
    <row r="87" spans="1:5" ht="18.75" customHeight="1" thickBot="1">
      <c r="A87" s="29">
        <v>2</v>
      </c>
      <c r="B87" s="4" t="s">
        <v>116</v>
      </c>
      <c r="C87" s="119" t="s">
        <v>117</v>
      </c>
      <c r="D87" s="120"/>
      <c r="E87" s="121"/>
    </row>
    <row r="88" spans="1:5" ht="16.5" customHeight="1" thickBot="1">
      <c r="A88" s="29">
        <v>3</v>
      </c>
      <c r="B88" s="4" t="s">
        <v>118</v>
      </c>
      <c r="C88" s="119" t="s">
        <v>119</v>
      </c>
      <c r="D88" s="120"/>
      <c r="E88" s="121"/>
    </row>
    <row r="89" spans="1:5" ht="13.5" thickBot="1">
      <c r="A89" s="29">
        <v>4</v>
      </c>
      <c r="B89" s="4" t="s">
        <v>16</v>
      </c>
      <c r="C89" s="119" t="s">
        <v>120</v>
      </c>
      <c r="D89" s="120"/>
      <c r="E89" s="121"/>
    </row>
    <row r="90" spans="1:5" ht="24" customHeight="1" thickBot="1">
      <c r="A90" s="29">
        <v>5</v>
      </c>
      <c r="B90" s="4" t="s">
        <v>86</v>
      </c>
      <c r="C90" s="119" t="s">
        <v>121</v>
      </c>
      <c r="D90" s="120"/>
      <c r="E90" s="121"/>
    </row>
    <row r="91" spans="1:5" ht="21" customHeight="1" thickBot="1">
      <c r="A91" s="30">
        <v>6</v>
      </c>
      <c r="B91" s="31" t="s">
        <v>122</v>
      </c>
      <c r="C91" s="119" t="s">
        <v>123</v>
      </c>
      <c r="D91" s="120"/>
      <c r="E91" s="121"/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2017-03-20T06:17:08Z</dcterms:modified>
  <cp:category/>
  <cp:version/>
  <cp:contentType/>
  <cp:contentStatus/>
</cp:coreProperties>
</file>