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<sst xmlns="http://schemas.openxmlformats.org/spreadsheetml/2006/main" count="293" uniqueCount="188">
  <si>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</si>
  <si>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</si>
  <si>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</si>
  <si>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</si>
  <si>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</si>
  <si>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</si>
  <si>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</si>
  <si>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</si>
  <si>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</si>
  <si>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</si>
  <si>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</si>
  <si>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</si>
  <si>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</si>
  <si>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</si>
  <si>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</si>
  <si>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</si>
  <si>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</si>
  <si>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</si>
  <si>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</si>
  <si>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</si>
  <si>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</si>
  <si>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</si>
  <si>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</si>
  <si>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</si>
  <si>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</si>
  <si>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</si>
  <si>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</si>
  <si>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</si>
  <si>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</si>
  <si>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</si>
  <si>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</si>
  <si>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</si>
  <si>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</si>
  <si>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</si>
  <si>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</si>
  <si>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</si>
  <si>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</si>
  <si>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</si>
  <si>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</si>
  <si>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</si>
  <si>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</si>
  <si>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</si>
  <si>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</si>
  <si>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</si>
  <si>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</si>
  <si>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</si>
  <si>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</si>
  <si>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</si>
  <si>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</si>
  <si>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</si>
  <si>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</si>
  <si>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</si>
  <si>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</si>
  <si>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</si>
  <si>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</si>
  <si>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</si>
  <si>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</si>
  <si>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</si>
  <si>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</si>
  <si>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</si>
  <si>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</si>
  <si>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</si>
  <si>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</si>
  <si>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</si>
  <si>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</si>
  <si>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</si>
  <si>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</si>
  <si>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</si>
  <si>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</si>
  <si>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</si>
  <si>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</si>
  <si>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</si>
  <si>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</si>
  <si>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</si>
  <si>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</si>
  <si>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</si>
  <si>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</si>
  <si>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</si>
  <si>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</si>
  <si>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</si>
  <si>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</si>
  <si>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</si>
  <si>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</si>
  <si>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</si>
  <si>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</si>
  <si>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</si>
  <si>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</si>
  <si>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</si>
  <si>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</si>
  <si>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</si>
  <si>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</si>
  <si>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</si>
  <si>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</si>
  <si>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</si>
  <si>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</si>
  <si>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</si>
  <si>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</si>
  <si>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</si>
  <si>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</si>
  <si>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</si>
  <si>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</si>
  <si>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</si>
  <si>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</si>
  <si>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</si>
  <si>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</si>
  <si>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</si>
  <si>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</si>
  <si>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</si>
  <si>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</si>
  <si>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</si>
  <si>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</si>
  <si>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</si>
  <si>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</si>
  <si>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</si>
  <si>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</si>
  <si>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</si>
  <si>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</si>
  <si>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</si>
  <si>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</si>
  <si>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</si>
  <si>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</si>
  <si>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</si>
  <si>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</si>
  <si>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</si>
  <si>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</si>
  <si>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</si>
  <si>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</si>
  <si>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</si>
  <si>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</si>
  <si>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</si>
  <si>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</si>
  <si>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</si>
  <si>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</si>
  <si>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</si>
  <si>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</si>
  <si>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</si>
  <si>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</si>
  <si>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</si>
  <si>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</si>
  <si>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</si>
  <si>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</si>
  <si>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</si>
  <si>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</si>
  <si>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</si>
  <si>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</si>
  <si>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</si>
  <si>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</si>
  <si>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</si>
  <si>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</si>
  <si>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</si>
  <si>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</si>
  <si>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</si>
  <si>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</si>
  <si>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</si>
  <si>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</si>
  <si>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</si>
  <si>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</si>
  <si>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</si>
  <si>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</si>
  <si>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</si>
  <si>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</si>
  <si>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</si>
  <si>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</si>
  <si>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</si>
  <si>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</si>
  <si>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</si>
  <si>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</si>
  <si>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</si>
  <si>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</si>
  <si>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</si>
  <si>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</si>
  <si>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</si>
  <si>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</si>
  <si>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</si>
  <si>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</si>
  <si>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</si>
  <si>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</si>
  <si>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</si>
  <si>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</si>
  <si>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</si>
  <si>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</si>
  <si>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95                                                                                                                                                                         за 2017  год</t>
  </si>
  <si>
    <t>Начислено за услуги аварийное обслуживание инженерных сетей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</si>
  <si>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</si>
  <si>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</si>
  <si>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</si>
  <si>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с 1 по 46</t>
  </si>
  <si>
    <t>кв. 11,17,24,28,30,33,37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</si>
</sst>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0" fontId="38" fillId="0" borderId="33" xfId="0" applyFont="1" applyBorder="1" applyAlignment="1">
      <alignment wrapText="1"/>
    </xf>
    <xf numFmtId="0" fontId="46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2" fontId="4" fillId="30" borderId="1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 vertical="center" wrapText="1"/>
    </xf>
    <xf numFmtId="0" fontId="0" fillId="32" borderId="33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61">
          <cell r="Z361">
            <v>1744.7700000000002</v>
          </cell>
        </row>
        <row r="382">
          <cell r="Z382">
            <v>1887.83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9" t="s">
        <v>181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9"/>
      <c r="E3" s="135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35">
        <v>43100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9" t="s">
        <v>0</v>
      </c>
      <c r="B8" s="38" t="s">
        <v>1</v>
      </c>
      <c r="C8" s="40" t="s">
        <v>2</v>
      </c>
      <c r="D8" s="171" t="s">
        <v>3</v>
      </c>
      <c r="E8" s="172"/>
      <c r="F8" s="173"/>
      <c r="G8" s="36" t="s">
        <v>152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62">
        <v>86756.05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87">
        <v>68294.08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7" t="s">
        <v>23</v>
      </c>
      <c r="E12" s="138"/>
      <c r="F12" s="139"/>
      <c r="G12" s="88">
        <f>G13+G14+G20+G21+G22+G23+G31</f>
        <v>434072.30000000005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4">
        <v>37697.04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89">
        <v>46683.12</v>
      </c>
      <c r="H14" s="5"/>
    </row>
    <row r="15" spans="1:8" ht="26.25" customHeight="1" thickBot="1">
      <c r="A15" s="4"/>
      <c r="B15" s="6"/>
      <c r="C15" s="3" t="s">
        <v>16</v>
      </c>
      <c r="D15" s="113" t="s">
        <v>154</v>
      </c>
      <c r="E15" s="114"/>
      <c r="F15" s="115"/>
      <c r="G15" s="90">
        <f>41440.34+G32</f>
        <v>45744.869999999995</v>
      </c>
      <c r="H15" s="5"/>
    </row>
    <row r="16" spans="1:8" ht="13.5" customHeight="1" thickBot="1">
      <c r="A16" s="4"/>
      <c r="B16" s="6"/>
      <c r="C16" s="3" t="s">
        <v>16</v>
      </c>
      <c r="D16" s="113" t="s">
        <v>155</v>
      </c>
      <c r="E16" s="114"/>
      <c r="F16" s="115"/>
      <c r="G16" s="94">
        <v>14625.43</v>
      </c>
      <c r="H16" s="48"/>
    </row>
    <row r="17" spans="1:8" ht="13.5" customHeight="1" thickBot="1">
      <c r="A17" s="4"/>
      <c r="B17" s="6"/>
      <c r="C17" s="3" t="s">
        <v>16</v>
      </c>
      <c r="D17" s="113" t="s">
        <v>156</v>
      </c>
      <c r="E17" s="114"/>
      <c r="F17" s="115"/>
      <c r="G17" s="64">
        <v>11846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86756.05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2">
        <f>G18+G15-G17</f>
        <v>120654.91999999998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0" t="s">
        <v>32</v>
      </c>
      <c r="E20" s="141"/>
      <c r="F20" s="142"/>
      <c r="G20" s="64">
        <v>77860.77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4" t="s">
        <v>150</v>
      </c>
      <c r="E21" s="135"/>
      <c r="F21" s="136"/>
      <c r="G21" s="63">
        <v>71231.16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4" t="s">
        <v>151</v>
      </c>
      <c r="E22" s="135"/>
      <c r="F22" s="136"/>
      <c r="G22" s="63">
        <v>17971.92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34" t="s">
        <v>182</v>
      </c>
      <c r="E23" s="135"/>
      <c r="F23" s="136"/>
      <c r="G23" s="63">
        <v>139609.92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4" t="s">
        <v>35</v>
      </c>
      <c r="E24" s="135"/>
      <c r="F24" s="136"/>
      <c r="G24" s="85">
        <f>G25+G26+G27+G28</f>
        <v>342476.22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7" t="s">
        <v>38</v>
      </c>
      <c r="E25" s="138"/>
      <c r="F25" s="139"/>
      <c r="G25" s="81">
        <v>342476.22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/>
      <c r="E29" s="114"/>
      <c r="F29" s="115"/>
      <c r="G29" s="110"/>
      <c r="H29" s="82"/>
      <c r="I29" s="78"/>
    </row>
    <row r="30" spans="1:9" ht="13.5" customHeight="1" thickBot="1">
      <c r="A30" s="4"/>
      <c r="B30" s="13"/>
      <c r="C30" s="3"/>
      <c r="D30" s="113" t="s">
        <v>171</v>
      </c>
      <c r="E30" s="114"/>
      <c r="F30" s="143"/>
      <c r="G30" s="111">
        <v>49539.94</v>
      </c>
      <c r="H30" s="83"/>
      <c r="I30" s="78"/>
    </row>
    <row r="31" spans="1:9" ht="13.5" customHeight="1" thickBot="1">
      <c r="A31" s="4"/>
      <c r="B31" s="13"/>
      <c r="C31" s="3"/>
      <c r="D31" s="113" t="s">
        <v>172</v>
      </c>
      <c r="E31" s="114"/>
      <c r="F31" s="114"/>
      <c r="G31" s="111">
        <v>43018.37</v>
      </c>
      <c r="H31" s="83"/>
      <c r="I31" s="78"/>
    </row>
    <row r="32" spans="1:10" ht="13.5" customHeight="1" thickBot="1">
      <c r="A32" s="4"/>
      <c r="B32" s="13"/>
      <c r="C32" s="3"/>
      <c r="D32" s="113" t="s">
        <v>185</v>
      </c>
      <c r="E32" s="114"/>
      <c r="F32" s="114"/>
      <c r="G32" s="111">
        <v>4304.53</v>
      </c>
      <c r="H32" s="83"/>
      <c r="I32" s="78"/>
      <c r="J32" t="s">
        <v>170</v>
      </c>
    </row>
    <row r="33" spans="1:9" ht="13.5" customHeight="1" thickBot="1">
      <c r="A33" s="4"/>
      <c r="B33" s="13"/>
      <c r="C33" s="3"/>
      <c r="D33" s="113" t="s">
        <v>174</v>
      </c>
      <c r="E33" s="114"/>
      <c r="F33" s="114"/>
      <c r="G33" s="84">
        <v>26290.9</v>
      </c>
      <c r="H33" s="83"/>
      <c r="I33" s="78"/>
    </row>
    <row r="34" spans="1:9" ht="13.5" customHeight="1" thickBot="1">
      <c r="A34" s="4"/>
      <c r="B34" s="13"/>
      <c r="C34" s="3"/>
      <c r="D34" s="113" t="s">
        <v>173</v>
      </c>
      <c r="E34" s="114"/>
      <c r="F34" s="114"/>
      <c r="G34" s="112">
        <f>G33+G30-G31</f>
        <v>32812.469999999994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3" t="s">
        <v>51</v>
      </c>
      <c r="E35" s="114"/>
      <c r="F35" s="115"/>
      <c r="G35" s="65">
        <f>G24+G10</f>
        <v>429232.26999999996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2">
        <f>G19</f>
        <v>120654.91999999998</v>
      </c>
      <c r="H37" s="46"/>
    </row>
    <row r="38" spans="1:8" ht="39" customHeight="1" thickBot="1">
      <c r="A38" s="4" t="s">
        <v>165</v>
      </c>
      <c r="B38" s="4" t="s">
        <v>153</v>
      </c>
      <c r="C38" s="3" t="s">
        <v>16</v>
      </c>
      <c r="D38" s="113" t="s">
        <v>57</v>
      </c>
      <c r="E38" s="114"/>
      <c r="F38" s="115"/>
      <c r="G38" s="86">
        <f>G11+G12-G24+G34</f>
        <v>192702.6300000001</v>
      </c>
      <c r="H38" s="48"/>
    </row>
    <row r="39" spans="1:8" ht="38.25" customHeight="1" thickBot="1">
      <c r="A39" s="156" t="s">
        <v>58</v>
      </c>
      <c r="B39" s="157"/>
      <c r="C39" s="157"/>
      <c r="D39" s="157"/>
      <c r="E39" s="157"/>
      <c r="F39" s="176"/>
      <c r="G39" s="157"/>
      <c r="H39" s="178"/>
    </row>
    <row r="40" spans="1:8" ht="68.25" thickBot="1">
      <c r="A40" s="4" t="s">
        <v>166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157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158</v>
      </c>
      <c r="E41" s="51">
        <v>2.13</v>
      </c>
      <c r="F41" s="58" t="s">
        <v>135</v>
      </c>
      <c r="G41" s="59">
        <v>3810334293</v>
      </c>
      <c r="H41" s="60">
        <f>G17</f>
        <v>11846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159</v>
      </c>
      <c r="E42" s="73">
        <v>1.72</v>
      </c>
      <c r="F42" s="79" t="s">
        <v>135</v>
      </c>
      <c r="G42" s="59">
        <v>3810334293</v>
      </c>
      <c r="H42" s="60">
        <f>G13</f>
        <v>37697.04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3.44</v>
      </c>
      <c r="F43" s="80" t="s">
        <v>136</v>
      </c>
      <c r="G43" s="59">
        <v>3848000155</v>
      </c>
      <c r="H43" s="60">
        <f>G20</f>
        <v>77860.77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0" t="s">
        <v>137</v>
      </c>
      <c r="G44" s="59">
        <v>3837003965</v>
      </c>
      <c r="H44" s="60">
        <f>G21</f>
        <v>71231.16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158</v>
      </c>
      <c r="E45" s="51">
        <v>0.82</v>
      </c>
      <c r="F45" s="58" t="s">
        <v>138</v>
      </c>
      <c r="G45" s="59">
        <v>3848006622</v>
      </c>
      <c r="H45" s="60">
        <f>G22</f>
        <v>17971.92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158</v>
      </c>
      <c r="E46" s="51">
        <v>6.37</v>
      </c>
      <c r="F46" s="61" t="s">
        <v>138</v>
      </c>
      <c r="G46" s="59">
        <v>3848006622</v>
      </c>
      <c r="H46" s="60">
        <f>G23</f>
        <v>139609.92</v>
      </c>
    </row>
    <row r="47" spans="1:8" ht="40.5" customHeight="1" thickBot="1">
      <c r="A47" s="4" t="s">
        <v>167</v>
      </c>
      <c r="B47" s="4" t="s">
        <v>62</v>
      </c>
      <c r="C47" s="3" t="s">
        <v>16</v>
      </c>
      <c r="D47" s="4"/>
      <c r="E47" s="4"/>
      <c r="F47" s="149"/>
      <c r="G47" s="115"/>
      <c r="H47" s="60">
        <f>SUM(H41:H46)</f>
        <v>356216.81000000006</v>
      </c>
    </row>
    <row r="48" spans="1:8" ht="19.5" customHeight="1" thickBot="1">
      <c r="A48" s="156" t="s">
        <v>64</v>
      </c>
      <c r="B48" s="157"/>
      <c r="C48" s="157"/>
      <c r="D48" s="157"/>
      <c r="E48" s="157"/>
      <c r="F48" s="157"/>
      <c r="G48" s="157"/>
      <c r="H48" s="158"/>
    </row>
    <row r="49" spans="1:8" ht="47.25" customHeight="1" thickBot="1">
      <c r="A49" s="50" t="s">
        <v>168</v>
      </c>
      <c r="B49" s="50" t="s">
        <v>66</v>
      </c>
      <c r="C49" s="51" t="s">
        <v>67</v>
      </c>
      <c r="D49" s="116" t="s">
        <v>140</v>
      </c>
      <c r="E49" s="117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6" t="s">
        <v>69</v>
      </c>
      <c r="E50" s="117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6" t="s">
        <v>71</v>
      </c>
      <c r="E51" s="117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6" t="s">
        <v>73</v>
      </c>
      <c r="E52" s="117"/>
      <c r="F52" s="55">
        <v>0</v>
      </c>
      <c r="G52" s="50"/>
      <c r="H52" s="48"/>
    </row>
    <row r="53" spans="1:8" ht="18.75" customHeight="1" thickBot="1">
      <c r="A53" s="179" t="s">
        <v>74</v>
      </c>
      <c r="B53" s="180"/>
      <c r="C53" s="180"/>
      <c r="D53" s="180"/>
      <c r="E53" s="180"/>
      <c r="F53" s="180"/>
      <c r="G53" s="180"/>
      <c r="H53" s="181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6" t="s">
        <v>15</v>
      </c>
      <c r="E54" s="117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6" t="s">
        <v>18</v>
      </c>
      <c r="E55" s="117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6" t="s">
        <v>20</v>
      </c>
      <c r="E56" s="117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6" t="s">
        <v>53</v>
      </c>
      <c r="E57" s="117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6" t="s">
        <v>55</v>
      </c>
      <c r="E58" s="117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7" t="s">
        <v>57</v>
      </c>
      <c r="E59" s="148"/>
      <c r="F59" s="56">
        <f>D66+E66+F66+G66+H66</f>
        <v>116785.77999999998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160</v>
      </c>
      <c r="E61" s="66" t="s">
        <v>161</v>
      </c>
      <c r="F61" s="21" t="s">
        <v>162</v>
      </c>
      <c r="G61" s="24" t="s">
        <v>163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320.5032649026021</v>
      </c>
      <c r="E63" s="75">
        <f>E64/140.38</f>
        <v>1254.8053141473144</v>
      </c>
      <c r="F63" s="75">
        <f>F64/14.34</f>
        <v>2749.6018131101814</v>
      </c>
      <c r="G63" s="76">
        <f>G64/22.34</f>
        <v>3779.419427036705</v>
      </c>
      <c r="H63" s="77">
        <f>H64/0.99</f>
        <v>3845.282828282828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525189.47</v>
      </c>
      <c r="E64" s="64">
        <v>176149.57</v>
      </c>
      <c r="F64" s="64">
        <v>39429.29</v>
      </c>
      <c r="G64" s="71">
        <v>84432.23</v>
      </c>
      <c r="H64" s="67">
        <v>3806.83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467417.36</v>
      </c>
      <c r="E65" s="64">
        <v>136243.25</v>
      </c>
      <c r="F65" s="64">
        <v>31208.4</v>
      </c>
      <c r="G65" s="68">
        <v>74461.3</v>
      </c>
      <c r="H65" s="68">
        <v>2891.3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57772.109999999986</v>
      </c>
      <c r="E66" s="75">
        <f>E64-E65</f>
        <v>39906.32000000001</v>
      </c>
      <c r="F66" s="75">
        <f>F64-F65</f>
        <v>8220.89</v>
      </c>
      <c r="G66" s="77">
        <f>G64-G65</f>
        <v>9970.929999999993</v>
      </c>
      <c r="H66" s="77">
        <f>H64-H65</f>
        <v>915.5299999999997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550324.56</v>
      </c>
      <c r="E67" s="69">
        <v>187850.59</v>
      </c>
      <c r="F67" s="69">
        <v>40166.16</v>
      </c>
      <c r="G67" s="70">
        <v>87321.78</v>
      </c>
      <c r="H67" s="70">
        <v>3810.81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25135.090000000084</v>
      </c>
      <c r="E68" s="43">
        <f>E67-E64</f>
        <v>11701.01999999999</v>
      </c>
      <c r="F68" s="43">
        <f>F67-F64</f>
        <v>736.8700000000026</v>
      </c>
      <c r="G68" s="43">
        <f>G67-G64</f>
        <v>2889.550000000003</v>
      </c>
      <c r="H68" s="43">
        <f>H67-H64</f>
        <v>3.980000000000018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0" t="s">
        <v>144</v>
      </c>
      <c r="E69" s="151"/>
      <c r="F69" s="151"/>
      <c r="G69" s="151"/>
      <c r="H69" s="15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3" t="s">
        <v>144</v>
      </c>
      <c r="E70" s="154"/>
      <c r="F70" s="154"/>
      <c r="G70" s="154"/>
      <c r="H70" s="15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6" t="s">
        <v>101</v>
      </c>
      <c r="B72" s="157"/>
      <c r="C72" s="157"/>
      <c r="D72" s="157"/>
      <c r="E72" s="157"/>
      <c r="F72" s="157"/>
      <c r="G72" s="157"/>
      <c r="H72" s="158"/>
    </row>
    <row r="73" spans="1:8" ht="45" customHeight="1" thickBot="1">
      <c r="A73" s="102" t="s">
        <v>102</v>
      </c>
      <c r="B73" s="102" t="s">
        <v>66</v>
      </c>
      <c r="C73" s="103" t="s">
        <v>67</v>
      </c>
      <c r="D73" s="102" t="s">
        <v>66</v>
      </c>
      <c r="E73" s="122" t="s">
        <v>186</v>
      </c>
      <c r="F73" s="123"/>
      <c r="G73" s="124"/>
      <c r="H73" s="104">
        <v>46</v>
      </c>
    </row>
    <row r="74" spans="1:8" ht="45" customHeight="1" thickBot="1">
      <c r="A74" s="102" t="s">
        <v>103</v>
      </c>
      <c r="B74" s="102" t="s">
        <v>69</v>
      </c>
      <c r="C74" s="103" t="s">
        <v>67</v>
      </c>
      <c r="D74" s="102" t="s">
        <v>69</v>
      </c>
      <c r="E74" s="122"/>
      <c r="F74" s="123"/>
      <c r="G74" s="124"/>
      <c r="H74" s="104">
        <v>46</v>
      </c>
    </row>
    <row r="75" spans="1:8" ht="66.75" customHeight="1" thickBot="1">
      <c r="A75" s="102" t="s">
        <v>104</v>
      </c>
      <c r="B75" s="102" t="s">
        <v>71</v>
      </c>
      <c r="C75" s="103" t="s">
        <v>105</v>
      </c>
      <c r="D75" s="102" t="s">
        <v>71</v>
      </c>
      <c r="E75" s="122"/>
      <c r="F75" s="123"/>
      <c r="G75" s="124"/>
      <c r="H75" s="104">
        <v>0</v>
      </c>
    </row>
    <row r="76" spans="1:8" ht="46.5" customHeight="1" thickBot="1">
      <c r="A76" s="102" t="s">
        <v>106</v>
      </c>
      <c r="B76" s="102" t="s">
        <v>73</v>
      </c>
      <c r="C76" s="103" t="s">
        <v>16</v>
      </c>
      <c r="D76" s="102" t="s">
        <v>73</v>
      </c>
      <c r="E76" s="125"/>
      <c r="F76" s="126"/>
      <c r="G76" s="127"/>
      <c r="H76" s="104">
        <f>D68+E68+F68+G68+H68</f>
        <v>40466.51000000008</v>
      </c>
    </row>
    <row r="77" spans="1:8" ht="25.5" customHeight="1" thickBot="1">
      <c r="A77" s="156" t="s">
        <v>107</v>
      </c>
      <c r="B77" s="157"/>
      <c r="C77" s="157"/>
      <c r="D77" s="157"/>
      <c r="E77" s="157"/>
      <c r="F77" s="157"/>
      <c r="G77" s="157"/>
      <c r="H77" s="158"/>
    </row>
    <row r="78" spans="1:8" ht="54.75" customHeight="1" thickBot="1">
      <c r="A78" s="105" t="s">
        <v>108</v>
      </c>
      <c r="B78" s="105" t="s">
        <v>109</v>
      </c>
      <c r="C78" s="106" t="s">
        <v>67</v>
      </c>
      <c r="D78" s="105" t="s">
        <v>109</v>
      </c>
      <c r="E78" s="128" t="s">
        <v>187</v>
      </c>
      <c r="F78" s="129"/>
      <c r="G78" s="130"/>
      <c r="H78" s="107">
        <v>7</v>
      </c>
    </row>
    <row r="79" spans="1:8" ht="26.25" thickBot="1">
      <c r="A79" s="105" t="s">
        <v>110</v>
      </c>
      <c r="B79" s="105" t="s">
        <v>111</v>
      </c>
      <c r="C79" s="106" t="s">
        <v>67</v>
      </c>
      <c r="D79" s="105" t="s">
        <v>111</v>
      </c>
      <c r="E79" s="131"/>
      <c r="F79" s="132"/>
      <c r="G79" s="133"/>
      <c r="H79" s="108"/>
    </row>
    <row r="80" spans="1:8" ht="59.25" customHeight="1" thickBot="1">
      <c r="A80" s="105" t="s">
        <v>112</v>
      </c>
      <c r="B80" s="105" t="s">
        <v>113</v>
      </c>
      <c r="C80" s="106" t="s">
        <v>16</v>
      </c>
      <c r="D80" s="109" t="s">
        <v>113</v>
      </c>
      <c r="E80" s="119" t="s">
        <v>164</v>
      </c>
      <c r="F80" s="120"/>
      <c r="G80" s="120"/>
      <c r="H80" s="121"/>
    </row>
    <row r="81" ht="12.75">
      <c r="A81" s="1"/>
    </row>
    <row r="82" ht="12.75">
      <c r="A82" s="1"/>
    </row>
    <row r="83" spans="1:8" ht="38.25" customHeight="1">
      <c r="A83" s="118" t="s">
        <v>169</v>
      </c>
      <c r="B83" s="118"/>
      <c r="C83" s="118"/>
      <c r="D83" s="118"/>
      <c r="E83" s="118"/>
      <c r="F83" s="118"/>
      <c r="G83" s="118"/>
      <c r="H83" s="11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spans="2:3" ht="15">
      <c r="B93" s="174" t="s">
        <v>175</v>
      </c>
      <c r="C93" s="174"/>
    </row>
    <row r="94" spans="2:6" ht="72">
      <c r="B94" s="91" t="s">
        <v>176</v>
      </c>
      <c r="C94" s="95" t="s">
        <v>183</v>
      </c>
      <c r="D94" s="96" t="s">
        <v>177</v>
      </c>
      <c r="E94" s="97" t="s">
        <v>178</v>
      </c>
      <c r="F94" s="98" t="s">
        <v>184</v>
      </c>
    </row>
    <row r="95" spans="2:6" ht="22.5">
      <c r="B95" s="92" t="s">
        <v>179</v>
      </c>
      <c r="C95" s="93">
        <f>'[1]Report'!$Z$382</f>
        <v>1887.83</v>
      </c>
      <c r="D95" s="99">
        <v>12643.24</v>
      </c>
      <c r="E95" s="100">
        <v>10094.7</v>
      </c>
      <c r="F95" s="101">
        <f>C95+E95</f>
        <v>11982.53</v>
      </c>
    </row>
    <row r="96" spans="2:6" ht="22.5">
      <c r="B96" s="92" t="s">
        <v>180</v>
      </c>
      <c r="C96" s="93">
        <f>'[1]Report'!$Z$361</f>
        <v>1744.7700000000002</v>
      </c>
      <c r="D96" s="99">
        <v>13035.52</v>
      </c>
      <c r="E96" s="100">
        <v>9230.61</v>
      </c>
      <c r="F96" s="101">
        <f>C96+E96</f>
        <v>10975.380000000001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2018-03-13T07:31:27Z</dcterms:modified>
  <cp:category/>
  <cp:version/>
  <cp:contentType/>
  <cp:contentStatus/>
</cp:coreProperties>
</file>