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<sst xmlns="http://schemas.openxmlformats.org/spreadsheetml/2006/main" count="291" uniqueCount="186">
  <si>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</si>
  <si>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</si>
  <si>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</si>
  <si>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</si>
  <si>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</si>
  <si>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</si>
  <si>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</si>
  <si>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</si>
  <si>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</si>
  <si>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</si>
  <si>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</si>
  <si>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</si>
  <si>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</si>
  <si>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</si>
  <si>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</si>
  <si>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</si>
  <si>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</si>
  <si>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</si>
  <si>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</si>
  <si>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</si>
  <si>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</si>
  <si>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</si>
  <si>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</si>
  <si>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</si>
  <si>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</si>
  <si>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</si>
  <si>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</si>
  <si>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</si>
  <si>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</si>
  <si>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</si>
  <si>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</si>
  <si>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</si>
  <si>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</si>
  <si>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</si>
  <si>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</si>
  <si>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</si>
  <si>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</si>
  <si>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</si>
  <si>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</si>
  <si>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</si>
  <si>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</si>
  <si>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</si>
  <si>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</si>
  <si>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</si>
  <si>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</si>
  <si>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</si>
  <si>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</si>
  <si>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</si>
  <si>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</si>
  <si>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</si>
  <si>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</si>
  <si>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</si>
  <si>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</si>
  <si>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</si>
  <si>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</si>
  <si>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</si>
  <si>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</si>
  <si>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</si>
  <si>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</si>
  <si>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</si>
  <si>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</si>
  <si>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</si>
  <si>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</si>
  <si>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</si>
  <si>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</si>
  <si>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</si>
  <si>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</si>
  <si>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</si>
  <si>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</si>
  <si>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</si>
  <si>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</si>
  <si>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</si>
  <si>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</si>
  <si>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</si>
  <si>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</si>
  <si>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</si>
  <si>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</si>
  <si>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</si>
  <si>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</si>
  <si>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</si>
  <si>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</si>
  <si>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</si>
  <si>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</si>
  <si>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</si>
  <si>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</si>
  <si>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</si>
  <si>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</si>
  <si>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</si>
  <si>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</si>
  <si>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</si>
  <si>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</si>
  <si>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</si>
  <si>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</si>
  <si>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</si>
  <si>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</si>
  <si>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</si>
  <si>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</si>
  <si>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</si>
  <si>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</si>
  <si>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</si>
  <si>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</si>
  <si>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</si>
  <si>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</si>
  <si>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</si>
  <si>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</si>
  <si>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</si>
  <si>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</si>
  <si>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</si>
  <si>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</si>
  <si>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</si>
  <si>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</si>
  <si>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</si>
  <si>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</si>
  <si>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</si>
  <si>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</si>
  <si>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</si>
  <si>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</si>
  <si>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</si>
  <si>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</si>
  <si>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</si>
  <si>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</si>
  <si>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</si>
  <si>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</si>
  <si>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</si>
  <si>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</si>
  <si>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</si>
  <si>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</si>
  <si>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</si>
  <si>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</si>
  <si>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</si>
  <si>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</si>
  <si>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</si>
  <si>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</si>
  <si>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</si>
  <si>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</si>
  <si>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</si>
  <si>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</si>
  <si>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</si>
  <si>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</si>
  <si>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</si>
  <si>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</si>
  <si>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</si>
  <si>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</si>
  <si>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</si>
  <si>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</si>
  <si>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</si>
  <si>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</si>
  <si>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</si>
  <si>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</si>
  <si>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</si>
  <si>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</si>
  <si>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</si>
  <si>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</si>
  <si>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</si>
  <si>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</si>
  <si>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</si>
  <si>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</si>
  <si>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</si>
  <si>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</si>
  <si>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</si>
  <si>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</si>
  <si>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</si>
  <si>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</si>
  <si>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</si>
  <si>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</si>
  <si>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</si>
  <si>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</si>
  <si>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</si>
  <si>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</si>
  <si>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</si>
  <si>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</si>
  <si>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</si>
  <si>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</si>
  <si>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</si>
  <si>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</si>
  <si>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</si>
  <si>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</si>
  <si>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</si>
  <si>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</si>
  <si>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</si>
  <si>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</si>
  <si>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</si>
  <si>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</si>
  <si>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</si>
  <si>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ул.Куприна, д. 49                                                                                                                                                                      за 2016  год</t>
  </si>
  <si>
    <t>кв. с 1 по 36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</si>
</sst>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0" fillId="32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0;&#1091;&#1087;&#1088;&#1080;&#1085;&#1072;%20&#1046;&#1069;&#1059;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14">
          <cell r="X214">
            <v>761.3300000000002</v>
          </cell>
          <cell r="Z214">
            <v>1255.6199999999997</v>
          </cell>
        </row>
        <row r="215">
          <cell r="U215">
            <v>-654.4100000000001</v>
          </cell>
          <cell r="Z215">
            <v>3287.3600000000015</v>
          </cell>
        </row>
        <row r="216">
          <cell r="U216">
            <v>-221.83</v>
          </cell>
          <cell r="Z216">
            <v>1030.4099999999994</v>
          </cell>
        </row>
        <row r="217">
          <cell r="U217">
            <v>-1219.8499999999997</v>
          </cell>
          <cell r="X217">
            <v>42863.450000000026</v>
          </cell>
          <cell r="Z217">
            <v>45633.99000000001</v>
          </cell>
        </row>
        <row r="219">
          <cell r="S219">
            <v>3155.8300000000004</v>
          </cell>
          <cell r="X219">
            <v>12730.06</v>
          </cell>
          <cell r="Z219">
            <v>12679.65</v>
          </cell>
        </row>
        <row r="220">
          <cell r="S220">
            <v>23446.100000000006</v>
          </cell>
          <cell r="X220">
            <v>83533.48000000003</v>
          </cell>
          <cell r="Z220">
            <v>82252.05000000005</v>
          </cell>
        </row>
        <row r="221">
          <cell r="U221">
            <v>-222.44</v>
          </cell>
          <cell r="Z221">
            <v>6627.170000000001</v>
          </cell>
        </row>
        <row r="222">
          <cell r="Z222">
            <v>220.88</v>
          </cell>
        </row>
        <row r="223">
          <cell r="Z223">
            <v>46033.16000000002</v>
          </cell>
        </row>
        <row r="224">
          <cell r="U224">
            <v>18601.629999999997</v>
          </cell>
          <cell r="X224">
            <v>29829.789999999994</v>
          </cell>
          <cell r="Z224">
            <v>28576.7</v>
          </cell>
        </row>
        <row r="225">
          <cell r="U225">
            <v>3806.220000000001</v>
          </cell>
          <cell r="X225">
            <v>6103.650000000002</v>
          </cell>
          <cell r="Z225">
            <v>5847.290000000003</v>
          </cell>
        </row>
        <row r="226">
          <cell r="U226">
            <v>-37906.45999999999</v>
          </cell>
          <cell r="X226">
            <v>138650.11000000004</v>
          </cell>
          <cell r="Z226">
            <v>123320.70000000004</v>
          </cell>
        </row>
        <row r="228">
          <cell r="U228">
            <v>714.36</v>
          </cell>
          <cell r="X228">
            <v>1081.5000000000002</v>
          </cell>
          <cell r="Z228">
            <v>1056.0500000000002</v>
          </cell>
        </row>
        <row r="229">
          <cell r="U229">
            <v>146.12</v>
          </cell>
          <cell r="X229">
            <v>221.27999999999994</v>
          </cell>
          <cell r="Z229">
            <v>216.04999999999993</v>
          </cell>
        </row>
        <row r="230">
          <cell r="U230">
            <v>-1749.7000000000003</v>
          </cell>
          <cell r="X230">
            <v>4491.79</v>
          </cell>
          <cell r="Z230">
            <v>3423.67</v>
          </cell>
        </row>
        <row r="231">
          <cell r="U231">
            <v>-48.97</v>
          </cell>
          <cell r="X231">
            <v>891461.0399999996</v>
          </cell>
          <cell r="Z231">
            <v>864795.5800000001</v>
          </cell>
        </row>
        <row r="232">
          <cell r="S232">
            <v>66.12</v>
          </cell>
          <cell r="Z232">
            <v>22.45</v>
          </cell>
        </row>
        <row r="233">
          <cell r="X233">
            <v>1901.4199999999996</v>
          </cell>
          <cell r="Z233">
            <v>1509.6999999999998</v>
          </cell>
        </row>
        <row r="234">
          <cell r="Z234">
            <v>1087.0799999999992</v>
          </cell>
        </row>
        <row r="235">
          <cell r="Z235">
            <v>233.04</v>
          </cell>
        </row>
        <row r="236">
          <cell r="U236">
            <v>-347.75999999999993</v>
          </cell>
          <cell r="X236">
            <v>1313.14</v>
          </cell>
          <cell r="Z236">
            <v>873.3300000000002</v>
          </cell>
        </row>
        <row r="237">
          <cell r="Z237">
            <v>3875.279999999999</v>
          </cell>
        </row>
        <row r="238">
          <cell r="Z238">
            <v>1020.2699999999996</v>
          </cell>
        </row>
        <row r="239">
          <cell r="U239">
            <v>-1386.8199999999997</v>
          </cell>
          <cell r="X239">
            <v>64075.51999999998</v>
          </cell>
          <cell r="Z239">
            <v>58059.02999999996</v>
          </cell>
        </row>
        <row r="240">
          <cell r="Z240">
            <v>2908.3199999999997</v>
          </cell>
        </row>
        <row r="241">
          <cell r="S241">
            <v>8474.619999999995</v>
          </cell>
          <cell r="X241">
            <v>38100</v>
          </cell>
          <cell r="Z241">
            <v>37889.34000000001</v>
          </cell>
        </row>
        <row r="242">
          <cell r="S242">
            <v>409.8399999999999</v>
          </cell>
          <cell r="Z242">
            <v>98.34999999999998</v>
          </cell>
        </row>
        <row r="243">
          <cell r="S243">
            <v>4314.11</v>
          </cell>
          <cell r="X243">
            <v>53513.98999999999</v>
          </cell>
          <cell r="Z243">
            <v>43374.35999999999</v>
          </cell>
        </row>
        <row r="244">
          <cell r="S244">
            <v>4483.63</v>
          </cell>
          <cell r="Z244">
            <v>1489.73</v>
          </cell>
        </row>
        <row r="245">
          <cell r="S245">
            <v>11638.399999999998</v>
          </cell>
          <cell r="X245">
            <v>47221.92000000001</v>
          </cell>
          <cell r="Z245">
            <v>49794.02000000001</v>
          </cell>
        </row>
        <row r="246">
          <cell r="S246">
            <v>1930.8</v>
          </cell>
          <cell r="Z246">
            <v>230.37</v>
          </cell>
        </row>
        <row r="247">
          <cell r="S247">
            <v>584.35</v>
          </cell>
          <cell r="Z247">
            <v>147.19000000000003</v>
          </cell>
        </row>
        <row r="248">
          <cell r="S248">
            <v>149.54999999999998</v>
          </cell>
          <cell r="Z248">
            <v>37.510000000000005</v>
          </cell>
        </row>
        <row r="249">
          <cell r="U249">
            <v>-794.7099999999999</v>
          </cell>
          <cell r="X249">
            <v>26854.01</v>
          </cell>
          <cell r="Z249">
            <v>24019.449999999997</v>
          </cell>
        </row>
        <row r="250">
          <cell r="Z250">
            <v>145.97</v>
          </cell>
        </row>
        <row r="251">
          <cell r="Z251">
            <v>98.36999999999998</v>
          </cell>
        </row>
        <row r="252">
          <cell r="S252">
            <v>7364.410000000002</v>
          </cell>
          <cell r="X252">
            <v>68866.8</v>
          </cell>
          <cell r="Z252">
            <v>63234.240000000005</v>
          </cell>
        </row>
        <row r="253">
          <cell r="X253">
            <v>1665.61</v>
          </cell>
          <cell r="Z253">
            <v>1650.0299999999997</v>
          </cell>
        </row>
        <row r="254">
          <cell r="Z254">
            <v>48.47999999999999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9692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26">
      <selection activeCell="H37" sqref="H3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184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-62614.69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'[1]Report'!$S$219+'[1]Report'!$S$220+'[1]Report'!$S$232+'[1]Report'!$S$241+'[1]Report'!$S$242+'[1]Report'!$S$243+'[1]Report'!$S$244+'[1]Report'!$S$245+'[1]Report'!$S$246+'[1]Report'!$S$247+'[1]Report'!$S$248+'[1]Report'!$S$252</f>
        <v>66017.76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321390.5200000001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'[1]Report'!$X$245</f>
        <v>47221.92000000001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'[1]Report'!$X$241</f>
        <v>38100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4">
        <f>'[1]Report'!$Z$241+'[1]Report'!$Z$242</f>
        <v>37987.69000000001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3">
        <f>'[1]Report'!$S$241+'[1]Report'!$S$242+'[1]Report'!$X$241-'[1]Report'!$Z$241-'[1]Report'!$Z$242</f>
        <v>8996.76999999998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f>'[2]общий свод 2016 '!$K$721</f>
        <v>9692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-62614.69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-34318.99999999999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'[1]Report'!$X$252</f>
        <v>68866.8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'[1]Report'!$X$243</f>
        <v>53513.98999999999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'[1]Report'!$X$219</f>
        <v>12730.06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'[1]Report'!$X$220</f>
        <v>83533.48000000003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291249.26000000007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'[1]Report'!$Z$219+'[1]Report'!$Z$220+'[1]Report'!$Z$232+'[1]Report'!$Z$241+'[1]Report'!$Z$242+'[1]Report'!$Z$243+'[1]Report'!$Z$244+'[1]Report'!$Z$245+'[1]Report'!$Z$246+'[1]Report'!$Z$247+'[1]Report'!$Z$248+'[1]Report'!$Z$252</f>
        <v>291249.26000000007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17424.27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17113.88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13120.38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13430.78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228634.57000000007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-34318.99999999999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96159.02000000002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9692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2.64</v>
      </c>
      <c r="F42" s="80" t="s">
        <v>136</v>
      </c>
      <c r="G42" s="60">
        <v>3810334293</v>
      </c>
      <c r="H42" s="61">
        <f>G13</f>
        <v>47221.92000000001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68866.8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53513.98999999999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12730.06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83533.48000000003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275558.25000000006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-15958.68000000053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593.286906520784</v>
      </c>
      <c r="E63" s="76">
        <f>E64/117.48</f>
        <v>1535.3942798774262</v>
      </c>
      <c r="F63" s="76">
        <f>F64/12</f>
        <v>3635.398333333336</v>
      </c>
      <c r="G63" s="77">
        <f>G64/18.26</f>
        <v>4979.711391018619</v>
      </c>
      <c r="H63" s="78">
        <f>H64/0.88</f>
        <v>15958.181818181816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'[1]Report'!$X$231</f>
        <v>891461.0399999996</v>
      </c>
      <c r="E64" s="65">
        <f>'[1]Report'!$X$224+'[1]Report'!$X$225+'[1]Report'!$X$226+'[1]Report'!$X$228+'[1]Report'!$X$229+'[1]Report'!$X$230</f>
        <v>180378.12000000005</v>
      </c>
      <c r="F64" s="65">
        <f>'[1]Report'!$X$214+'[1]Report'!$X$217</f>
        <v>43624.78000000003</v>
      </c>
      <c r="G64" s="72">
        <f>'[1]Report'!$X$239+'[1]Report'!$X$249</f>
        <v>90929.52999999998</v>
      </c>
      <c r="H64" s="68">
        <f>'[1]Report'!$X$219+'[1]Report'!$X$236</f>
        <v>14043.199999999999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'[1]Report'!$Z$223+'[1]Report'!$Z$231+'[1]Report'!$Z$237+'[1]Report'!$Z$238</f>
        <v>915724.2900000002</v>
      </c>
      <c r="E65" s="65">
        <f>'[1]Report'!$Z$221+'[1]Report'!$Z$222+'[1]Report'!$Z$224+'[1]Report'!$Z$225+'[1]Report'!$Z$226+'[1]Report'!$Z$228+'[1]Report'!$Z$229+'[1]Report'!$Z$230+'[1]Report'!$Z$234+'[1]Report'!$Z$235</f>
        <v>170608.63000000003</v>
      </c>
      <c r="F65" s="65">
        <f>'[1]Report'!$Z$214+'[1]Report'!$Z$217+'[1]Report'!$Z$254</f>
        <v>46938.09000000002</v>
      </c>
      <c r="G65" s="69">
        <f>'[1]Report'!$Z$251+'[1]Report'!$Z$250+'[1]Report'!$Z$249+'[1]Report'!$Z$240+'[1]Report'!$Z$239+'[1]Report'!$Z$216+'[1]Report'!$Z$215</f>
        <v>89548.90999999996</v>
      </c>
      <c r="H65" s="69">
        <f>'[1]Report'!$Z$219+'[1]Report'!$Z$232+'[1]Report'!$Z$236</f>
        <v>13575.43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-24263.250000000582</v>
      </c>
      <c r="E66" s="76">
        <f>E64-E65</f>
        <v>9769.49000000002</v>
      </c>
      <c r="F66" s="76">
        <f>F64-F65</f>
        <v>-3313.3099999999904</v>
      </c>
      <c r="G66" s="78">
        <f>G64-G65</f>
        <v>1380.6200000000244</v>
      </c>
      <c r="H66" s="78">
        <f>H64-H65</f>
        <v>467.7699999999986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D64+'[1]Report'!$U$231</f>
        <v>891412.0699999996</v>
      </c>
      <c r="E67" s="70">
        <f>E64+'[1]Report'!$U$221+'[1]Report'!$U$224+'[1]Report'!$U$225+'[1]Report'!$U$226+'[1]Report'!$U$228+'[1]Report'!$U$229+'[1]Report'!$U$230</f>
        <v>163767.85000000003</v>
      </c>
      <c r="F67" s="70">
        <f>F64+'[1]Report'!$U$217</f>
        <v>42404.93000000003</v>
      </c>
      <c r="G67" s="71">
        <f>G64+'[1]Report'!$U$215+'[1]Report'!$U$216+'[1]Report'!$U$239+'[1]Report'!$U$249</f>
        <v>87871.75999999997</v>
      </c>
      <c r="H67" s="71">
        <f>H64+'[1]Report'!$U$236</f>
        <v>13695.439999999999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-48.96999999997206</v>
      </c>
      <c r="E68" s="44">
        <f>E67-E64</f>
        <v>-16610.27000000002</v>
      </c>
      <c r="F68" s="44">
        <f>F67-F64</f>
        <v>-1219.8499999999985</v>
      </c>
      <c r="G68" s="44">
        <f>G67-G64</f>
        <v>-3057.7700000000186</v>
      </c>
      <c r="H68" s="44">
        <f>H67-H64</f>
        <v>-347.7600000000002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5"/>
      <c r="H73" s="26">
        <v>49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37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12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-21284.62000000001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5</v>
      </c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>
        <v>3</v>
      </c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'[1]Report'!$X$253</f>
        <v>1665.61</v>
      </c>
      <c r="D95" s="96">
        <f>'[1]Report'!$Z$253</f>
        <v>1650.0299999999997</v>
      </c>
    </row>
    <row r="96" spans="2:4" ht="12.75">
      <c r="B96" s="95" t="s">
        <v>183</v>
      </c>
      <c r="C96" s="96">
        <f>'[1]Report'!$X$233</f>
        <v>1901.4199999999996</v>
      </c>
      <c r="D96" s="96">
        <f>'[1]Report'!$Z$233</f>
        <v>1509.6999999999998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2017-03-20T08:35:51Z</dcterms:modified>
  <cp:category/>
  <cp:version/>
  <cp:contentType/>
  <cp:contentStatus/>
</cp:coreProperties>
</file>