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<sst xmlns="http://schemas.openxmlformats.org/spreadsheetml/2006/main" count="292" uniqueCount="188">
  <si>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</si>
  <si>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</si>
  <si>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</si>
  <si>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</si>
  <si>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</si>
  <si>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</si>
  <si>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</si>
  <si>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</si>
  <si>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</si>
  <si>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</si>
  <si>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</si>
  <si>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</si>
  <si>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</si>
  <si>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</si>
  <si>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</si>
  <si>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</si>
  <si>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</si>
  <si>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</si>
  <si>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</si>
  <si>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</si>
  <si>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</si>
  <si>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</si>
  <si>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</si>
  <si>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</si>
  <si>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</si>
  <si>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</si>
  <si>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</si>
  <si>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</si>
  <si>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</si>
  <si>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</si>
  <si>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</si>
  <si>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</si>
  <si>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</si>
  <si>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</si>
  <si>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</si>
  <si>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</si>
  <si>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</si>
  <si>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</si>
  <si>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</si>
  <si>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</si>
  <si>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</si>
  <si>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</si>
  <si>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</si>
  <si>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</si>
  <si>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</si>
  <si>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</si>
  <si>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</si>
  <si>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</si>
  <si>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</si>
  <si>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</si>
  <si>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</si>
  <si>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</si>
  <si>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</si>
  <si>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</si>
  <si>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</si>
  <si>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</si>
  <si>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</si>
  <si>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</si>
  <si>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</si>
  <si>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</si>
  <si>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</si>
  <si>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</si>
  <si>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</si>
  <si>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</si>
  <si>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</si>
  <si>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</si>
  <si>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</si>
  <si>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</si>
  <si>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</si>
  <si>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</si>
  <si>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</si>
  <si>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</si>
  <si>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</si>
  <si>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</si>
  <si>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</si>
  <si>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</si>
  <si>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</si>
  <si>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</si>
  <si>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</si>
  <si>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</si>
  <si>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</si>
  <si>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</si>
  <si>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</si>
  <si>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</si>
  <si>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</si>
  <si>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</si>
  <si>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</si>
  <si>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</si>
  <si>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</si>
  <si>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</si>
  <si>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</si>
  <si>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</si>
  <si>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</si>
  <si>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</si>
  <si>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</si>
  <si>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</si>
  <si>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</si>
  <si>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</si>
  <si>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</si>
  <si>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</si>
  <si>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</si>
  <si>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</si>
  <si>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</si>
  <si>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</si>
  <si>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</si>
  <si>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</si>
  <si>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</si>
  <si>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</si>
  <si>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</si>
  <si>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</si>
  <si>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</si>
  <si>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</si>
  <si>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</si>
  <si>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</si>
  <si>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</si>
  <si>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</si>
  <si>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</si>
  <si>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</si>
  <si>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</si>
  <si>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</si>
  <si>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</si>
  <si>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</si>
  <si>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</si>
  <si>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</si>
  <si>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</si>
  <si>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</si>
  <si>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</si>
  <si>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</si>
  <si>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</si>
  <si>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</si>
  <si>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</si>
  <si>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</si>
  <si>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</si>
  <si>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</si>
  <si>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</si>
  <si>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</si>
  <si>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</si>
  <si>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</si>
  <si>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</si>
  <si>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</si>
  <si>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</si>
  <si>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</si>
  <si>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</si>
  <si>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</si>
  <si>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</si>
  <si>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</si>
  <si>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</si>
  <si>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</si>
  <si>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</si>
  <si>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</si>
  <si>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</si>
  <si>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</si>
  <si>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</si>
  <si>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</si>
  <si>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</si>
  <si>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</si>
  <si>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</si>
  <si>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</si>
  <si>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</si>
  <si>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</si>
  <si>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</si>
  <si>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</si>
  <si>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</si>
  <si>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</si>
  <si>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</si>
  <si>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</si>
  <si>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</si>
  <si>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</si>
  <si>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</si>
  <si>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</si>
  <si>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</si>
  <si>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</si>
  <si>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</si>
  <si>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</si>
  <si>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</si>
  <si>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</si>
  <si>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</si>
  <si>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</si>
  <si>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</si>
  <si>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</si>
  <si>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</si>
  <si>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</si>
  <si>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д.59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</si>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</sst>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3" t="s">
        <v>182</v>
      </c>
      <c r="B1" s="123"/>
      <c r="C1" s="123"/>
      <c r="D1" s="123"/>
      <c r="E1" s="123"/>
      <c r="F1" s="123"/>
      <c r="G1" s="123"/>
      <c r="H1" s="12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3"/>
      <c r="E3" s="134"/>
      <c r="F3" s="13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4"/>
      <c r="E4" s="125"/>
      <c r="F4" s="12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7"/>
      <c r="E5" s="128"/>
      <c r="F5" s="12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0"/>
      <c r="E6" s="131"/>
      <c r="F6" s="132"/>
      <c r="G6" s="35">
        <v>43100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39" t="s">
        <v>0</v>
      </c>
      <c r="B8" s="38" t="s">
        <v>1</v>
      </c>
      <c r="C8" s="40" t="s">
        <v>2</v>
      </c>
      <c r="D8" s="136" t="s">
        <v>3</v>
      </c>
      <c r="E8" s="137"/>
      <c r="F8" s="138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4" t="s">
        <v>15</v>
      </c>
      <c r="E9" s="134"/>
      <c r="F9" s="15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4" t="s">
        <v>18</v>
      </c>
      <c r="E10" s="134"/>
      <c r="F10" s="155"/>
      <c r="G10" s="62">
        <v>32465.61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4" t="s">
        <v>20</v>
      </c>
      <c r="E11" s="134"/>
      <c r="F11" s="155"/>
      <c r="G11" s="89">
        <v>-1392.32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9" t="s">
        <v>23</v>
      </c>
      <c r="E12" s="160"/>
      <c r="F12" s="161"/>
      <c r="G12" s="90">
        <f>G13+G14+G20+G21+G22+G23</f>
        <v>105966.96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21"/>
      <c r="G13" s="64">
        <f>27800.64</f>
        <v>27800.64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21"/>
      <c r="G14" s="91">
        <f>10139.76</f>
        <v>10139.76</v>
      </c>
      <c r="H14" s="5"/>
    </row>
    <row r="15" spans="1:8" ht="26.25" customHeight="1" thickBot="1">
      <c r="A15" s="4"/>
      <c r="B15" s="6"/>
      <c r="C15" s="3" t="s">
        <v>16</v>
      </c>
      <c r="D15" s="116" t="s">
        <v>156</v>
      </c>
      <c r="E15" s="117"/>
      <c r="F15" s="121"/>
      <c r="G15" s="92">
        <v>6828.03</v>
      </c>
      <c r="H15" s="5"/>
    </row>
    <row r="16" spans="1:8" ht="13.5" customHeight="1" thickBot="1">
      <c r="A16" s="4"/>
      <c r="B16" s="6"/>
      <c r="C16" s="3" t="s">
        <v>16</v>
      </c>
      <c r="D16" s="116" t="s">
        <v>157</v>
      </c>
      <c r="E16" s="117"/>
      <c r="F16" s="121"/>
      <c r="G16" s="93">
        <v>688.93</v>
      </c>
      <c r="H16" s="48"/>
    </row>
    <row r="17" spans="1:8" ht="13.5" customHeight="1" thickBot="1">
      <c r="A17" s="4"/>
      <c r="B17" s="6"/>
      <c r="C17" s="3" t="s">
        <v>16</v>
      </c>
      <c r="D17" s="116" t="s">
        <v>158</v>
      </c>
      <c r="E17" s="117"/>
      <c r="F17" s="121"/>
      <c r="G17" s="62">
        <v>4213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21"/>
      <c r="G18" s="14">
        <f>G10</f>
        <v>32465.61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21"/>
      <c r="G19" s="72">
        <f>G18+G15-G17</f>
        <v>35080.64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2" t="s">
        <v>32</v>
      </c>
      <c r="E20" s="163"/>
      <c r="F20" s="164"/>
      <c r="G20" s="64">
        <v>18327.72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4" t="s">
        <v>151</v>
      </c>
      <c r="E21" s="134"/>
      <c r="F21" s="155"/>
      <c r="G21" s="63">
        <v>15471.48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4" t="s">
        <v>152</v>
      </c>
      <c r="E22" s="134"/>
      <c r="F22" s="155"/>
      <c r="G22" s="63">
        <v>3903.6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6" t="s">
        <v>153</v>
      </c>
      <c r="E23" s="157"/>
      <c r="F23" s="158"/>
      <c r="G23" s="63">
        <v>30323.76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4" t="s">
        <v>35</v>
      </c>
      <c r="E24" s="134"/>
      <c r="F24" s="155"/>
      <c r="G24" s="86">
        <f>G25+G26+G27+G28+G29+G30</f>
        <v>86355.06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9" t="s">
        <v>38</v>
      </c>
      <c r="E25" s="160"/>
      <c r="F25" s="161"/>
      <c r="G25" s="81">
        <v>86355.06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21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21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21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6" t="s">
        <v>124</v>
      </c>
      <c r="E29" s="117"/>
      <c r="F29" s="121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16" t="s">
        <v>166</v>
      </c>
      <c r="E30" s="117"/>
      <c r="F30" s="11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16" t="s">
        <v>174</v>
      </c>
      <c r="E31" s="117"/>
      <c r="F31" s="11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6" t="s">
        <v>175</v>
      </c>
      <c r="E32" s="117"/>
      <c r="F32" s="11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6" t="s">
        <v>177</v>
      </c>
      <c r="E33" s="117"/>
      <c r="F33" s="11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6" t="s">
        <v>176</v>
      </c>
      <c r="E34" s="117"/>
      <c r="F34" s="11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6" t="s">
        <v>51</v>
      </c>
      <c r="E35" s="117"/>
      <c r="F35" s="121"/>
      <c r="G35" s="65">
        <f>G24+G10</f>
        <v>118820.67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6" t="s">
        <v>53</v>
      </c>
      <c r="E36" s="117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6" t="s">
        <v>55</v>
      </c>
      <c r="E37" s="117"/>
      <c r="F37" s="121"/>
      <c r="G37" s="72">
        <f>G19</f>
        <v>35080.64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6" t="s">
        <v>57</v>
      </c>
      <c r="E38" s="117"/>
      <c r="F38" s="121"/>
      <c r="G38" s="87">
        <f>G11+G12-G24</f>
        <v>18219.58</v>
      </c>
      <c r="H38" s="48"/>
    </row>
    <row r="39" spans="1:8" ht="38.25" customHeight="1" thickBot="1">
      <c r="A39" s="114" t="s">
        <v>58</v>
      </c>
      <c r="B39" s="115"/>
      <c r="C39" s="115"/>
      <c r="D39" s="115"/>
      <c r="E39" s="115"/>
      <c r="F39" s="111"/>
      <c r="G39" s="115"/>
      <c r="H39" s="11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4213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5.84</v>
      </c>
      <c r="F42" s="79" t="s">
        <v>136</v>
      </c>
      <c r="G42" s="59">
        <v>3810334293</v>
      </c>
      <c r="H42" s="60">
        <f>G13</f>
        <v>27800.64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18327.72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15471.48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3903.6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30323.76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9"/>
      <c r="G47" s="121"/>
      <c r="H47" s="60">
        <f>SUM(H41:H46)</f>
        <v>100040.2</v>
      </c>
    </row>
    <row r="48" spans="1:8" ht="19.5" customHeight="1" thickBot="1">
      <c r="A48" s="114" t="s">
        <v>64</v>
      </c>
      <c r="B48" s="115"/>
      <c r="C48" s="115"/>
      <c r="D48" s="115"/>
      <c r="E48" s="115"/>
      <c r="F48" s="115"/>
      <c r="G48" s="115"/>
      <c r="H48" s="122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18" t="s">
        <v>74</v>
      </c>
      <c r="B53" s="119"/>
      <c r="C53" s="119"/>
      <c r="D53" s="119"/>
      <c r="E53" s="119"/>
      <c r="F53" s="119"/>
      <c r="G53" s="119"/>
      <c r="H53" s="12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2" t="s">
        <v>57</v>
      </c>
      <c r="E59" s="153"/>
      <c r="F59" s="56">
        <f>D66+E66+F66+G66+H66</f>
        <v>1593.5599999999863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143.62586046965774</v>
      </c>
      <c r="E63" s="75">
        <f>E64/140.38</f>
        <v>272.24483544664486</v>
      </c>
      <c r="F63" s="75">
        <f>F64/14.34</f>
        <v>666.8730822873082</v>
      </c>
      <c r="G63" s="76">
        <f>G64/22.34</f>
        <v>894.123097582811</v>
      </c>
      <c r="H63" s="77">
        <f>H64/0.99</f>
        <v>602.8787878787879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235351.08</v>
      </c>
      <c r="E64" s="64">
        <v>38217.73</v>
      </c>
      <c r="F64" s="64">
        <v>9562.96</v>
      </c>
      <c r="G64" s="71">
        <v>19974.71</v>
      </c>
      <c r="H64" s="67">
        <v>596.85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239578.97</v>
      </c>
      <c r="E65" s="64">
        <v>38601.5</v>
      </c>
      <c r="F65" s="64">
        <v>8319.54</v>
      </c>
      <c r="G65" s="68">
        <v>15196.68</v>
      </c>
      <c r="H65" s="68">
        <v>413.08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-4227.890000000014</v>
      </c>
      <c r="E66" s="75">
        <f>E64-E65</f>
        <v>-383.7699999999968</v>
      </c>
      <c r="F66" s="75">
        <f>F64-F65</f>
        <v>1243.4199999999983</v>
      </c>
      <c r="G66" s="77">
        <f>G64-G65</f>
        <v>4778.029999999999</v>
      </c>
      <c r="H66" s="77">
        <f>H64-H65</f>
        <v>183.77000000000004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235351.08</v>
      </c>
      <c r="E67" s="69">
        <v>39871.22</v>
      </c>
      <c r="F67" s="69">
        <v>9231.46</v>
      </c>
      <c r="G67" s="70">
        <v>19686.61</v>
      </c>
      <c r="H67" s="70">
        <v>596.85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1653.489999999998</v>
      </c>
      <c r="F68" s="43">
        <f>F67-F64</f>
        <v>-331.5</v>
      </c>
      <c r="G68" s="43">
        <f>G67-G64</f>
        <v>-288.09999999999854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3" t="s">
        <v>145</v>
      </c>
      <c r="E69" s="144"/>
      <c r="F69" s="144"/>
      <c r="G69" s="144"/>
      <c r="H69" s="14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6" t="s">
        <v>145</v>
      </c>
      <c r="E70" s="147"/>
      <c r="F70" s="147"/>
      <c r="G70" s="147"/>
      <c r="H70" s="14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4" t="s">
        <v>101</v>
      </c>
      <c r="B72" s="115"/>
      <c r="C72" s="115"/>
      <c r="D72" s="115"/>
      <c r="E72" s="115"/>
      <c r="F72" s="115"/>
      <c r="G72" s="115"/>
      <c r="H72" s="122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49" t="s">
        <v>187</v>
      </c>
      <c r="F73" s="150"/>
      <c r="G73" s="151"/>
      <c r="H73" s="102">
        <v>8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49"/>
      <c r="F74" s="150"/>
      <c r="G74" s="151"/>
      <c r="H74" s="102">
        <v>8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49"/>
      <c r="F75" s="150"/>
      <c r="G75" s="151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69"/>
      <c r="F76" s="170"/>
      <c r="G76" s="171"/>
      <c r="H76" s="102">
        <f>D68+E68+F68+G68+H68</f>
        <v>1033.8899999999994</v>
      </c>
    </row>
    <row r="77" spans="1:8" ht="25.5" customHeight="1" thickBot="1">
      <c r="A77" s="114" t="s">
        <v>107</v>
      </c>
      <c r="B77" s="115"/>
      <c r="C77" s="115"/>
      <c r="D77" s="115"/>
      <c r="E77" s="115"/>
      <c r="F77" s="115"/>
      <c r="G77" s="115"/>
      <c r="H77" s="122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72"/>
      <c r="F78" s="173"/>
      <c r="G78" s="174"/>
      <c r="H78" s="105"/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75"/>
      <c r="F79" s="176"/>
      <c r="G79" s="177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66" t="s">
        <v>167</v>
      </c>
      <c r="F80" s="167"/>
      <c r="G80" s="167"/>
      <c r="H80" s="168"/>
    </row>
    <row r="81" ht="12.75">
      <c r="A81" s="1"/>
    </row>
    <row r="82" ht="12.75">
      <c r="A82" s="1"/>
    </row>
    <row r="83" spans="1:8" ht="38.25" customHeight="1">
      <c r="A83" s="165" t="s">
        <v>172</v>
      </c>
      <c r="B83" s="165"/>
      <c r="C83" s="165"/>
      <c r="D83" s="165"/>
      <c r="E83" s="165"/>
      <c r="F83" s="165"/>
      <c r="G83" s="165"/>
      <c r="H83" s="16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0" t="s">
        <v>115</v>
      </c>
      <c r="D86" s="141"/>
      <c r="E86" s="142"/>
    </row>
    <row r="87" spans="1:5" ht="18.75" customHeight="1" thickBot="1">
      <c r="A87" s="28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8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8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8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29">
        <v>6</v>
      </c>
      <c r="B91" s="30" t="s">
        <v>122</v>
      </c>
      <c r="C91" s="140" t="s">
        <v>123</v>
      </c>
      <c r="D91" s="141"/>
      <c r="E91" s="142"/>
    </row>
    <row r="95" ht="12.75">
      <c r="B95" t="s">
        <v>178</v>
      </c>
    </row>
    <row r="96" spans="2:6" ht="72">
      <c r="B96" s="95" t="s">
        <v>179</v>
      </c>
      <c r="C96" s="96" t="s">
        <v>183</v>
      </c>
      <c r="D96" s="97" t="s">
        <v>180</v>
      </c>
      <c r="E96" s="97" t="s">
        <v>181</v>
      </c>
      <c r="F96" s="98" t="s">
        <v>184</v>
      </c>
    </row>
    <row r="97" spans="2:6" ht="12.75">
      <c r="B97" s="95" t="s">
        <v>185</v>
      </c>
      <c r="C97" s="94">
        <f>722.66</f>
        <v>722.66</v>
      </c>
      <c r="D97" s="94">
        <v>3511.2</v>
      </c>
      <c r="E97" s="94">
        <v>3315.3</v>
      </c>
      <c r="F97" s="99">
        <f>C97+E97</f>
        <v>4037.96</v>
      </c>
    </row>
    <row r="98" spans="2:6" ht="12.75">
      <c r="B98" s="95" t="s">
        <v>186</v>
      </c>
      <c r="C98" s="94">
        <f>616.2</f>
        <v>616.2</v>
      </c>
      <c r="D98" s="94">
        <v>3626.64</v>
      </c>
      <c r="E98" s="94">
        <v>3312.35</v>
      </c>
      <c r="F98" s="99">
        <f>C98+E98</f>
        <v>3928.55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2018-03-13T08:34:00Z</dcterms:modified>
  <cp:category/>
  <cp:version/>
  <cp:contentType/>
  <cp:contentStatus/>
</cp:coreProperties>
</file>