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'2.8.'!$A$1:$H$106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<sst xmlns="http://schemas.openxmlformats.org/spreadsheetml/2006/main" count="289" uniqueCount="185">
  <si>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</si>
  <si>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</si>
  <si>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</si>
  <si>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</si>
  <si>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</si>
  <si>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</si>
  <si>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</si>
  <si>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</si>
  <si>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</si>
  <si>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</si>
  <si>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</si>
  <si>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</si>
  <si>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</si>
  <si>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</si>
  <si>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</si>
  <si>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</si>
  <si>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</si>
  <si>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</si>
  <si>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</si>
  <si>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</si>
  <si>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</si>
  <si>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</si>
  <si>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</si>
  <si>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</si>
  <si>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</si>
  <si>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</si>
  <si>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</si>
  <si>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</si>
  <si>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</si>
  <si>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</si>
  <si>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</si>
  <si>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</si>
  <si>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</si>
  <si>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</si>
  <si>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</si>
  <si>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</si>
  <si>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</si>
  <si>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</si>
  <si>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</si>
  <si>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</si>
  <si>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</si>
  <si>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</si>
  <si>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</si>
  <si>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</si>
  <si>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</si>
  <si>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</si>
  <si>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</si>
  <si>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</si>
  <si>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</si>
  <si>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</si>
  <si>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</si>
  <si>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</si>
  <si>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</si>
  <si>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</si>
  <si>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</si>
  <si>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</si>
  <si>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</si>
  <si>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</si>
  <si>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</si>
  <si>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</si>
  <si>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</si>
  <si>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</si>
  <si>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</si>
  <si>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</si>
  <si>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</si>
  <si>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</si>
  <si>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</si>
  <si>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</si>
  <si>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</si>
  <si>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</si>
  <si>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</si>
  <si>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</si>
  <si>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</si>
  <si>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</si>
  <si>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</si>
  <si>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</si>
  <si>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</si>
  <si>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</si>
  <si>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</si>
  <si>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</si>
  <si>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</si>
  <si>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</si>
  <si>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</si>
  <si>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</si>
  <si>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</si>
  <si>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</si>
  <si>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</si>
  <si>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</si>
  <si>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</si>
  <si>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</si>
  <si>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</si>
  <si>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</si>
  <si>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</si>
  <si>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</si>
  <si>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</si>
  <si>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</si>
  <si>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</si>
  <si>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</si>
  <si>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</si>
  <si>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</si>
  <si>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</si>
  <si>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</si>
  <si>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</si>
  <si>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</si>
  <si>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</si>
  <si>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</si>
  <si>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</si>
  <si>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</si>
  <si>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</si>
  <si>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</si>
  <si>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</si>
  <si>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</si>
  <si>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</si>
  <si>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</si>
  <si>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</si>
  <si>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</si>
  <si>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</si>
  <si>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</si>
  <si>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</si>
  <si>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</si>
  <si>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</si>
  <si>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</si>
  <si>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</si>
  <si>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</si>
  <si>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</si>
  <si>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</si>
  <si>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</si>
  <si>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</si>
  <si>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</si>
  <si>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</si>
  <si>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</si>
  <si>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</si>
  <si>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</si>
  <si>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</si>
  <si>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</si>
  <si>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</si>
  <si>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</si>
  <si>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</si>
  <si>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</si>
  <si>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</si>
  <si>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</si>
  <si>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</si>
  <si>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</si>
  <si>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</si>
  <si>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</si>
  <si>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</si>
  <si>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</si>
  <si>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</si>
  <si>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</si>
  <si>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</si>
  <si>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</si>
  <si>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</si>
  <si>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</si>
  <si>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</si>
  <si>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</si>
  <si>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</si>
  <si>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</si>
  <si>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</si>
  <si>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</si>
  <si>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</si>
  <si>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</si>
  <si>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</si>
  <si>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</si>
  <si>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</si>
  <si>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</si>
  <si>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</si>
  <si>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</si>
  <si>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</si>
  <si>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</si>
  <si>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</si>
  <si>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</si>
  <si>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</si>
  <si>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</si>
  <si>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</si>
  <si>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</si>
  <si>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</si>
  <si>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</si>
  <si>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</si>
  <si>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д.12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</si>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</sst>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33" fillId="0" borderId="0">
      <alignment/>
      <protection/>
    </xf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3" fillId="0" borderId="0" xfId="53">
      <alignment/>
      <protection/>
    </xf>
    <xf numFmtId="0" fontId="38" fillId="0" borderId="33" xfId="53" applyFont="1" applyBorder="1" applyAlignment="1">
      <alignment wrapText="1"/>
      <protection/>
    </xf>
    <xf numFmtId="0" fontId="46" fillId="0" borderId="33" xfId="53" applyFont="1" applyBorder="1" applyAlignment="1">
      <alignment wrapText="1"/>
      <protection/>
    </xf>
    <xf numFmtId="0" fontId="4" fillId="0" borderId="33" xfId="53" applyFont="1" applyBorder="1">
      <alignment/>
      <protection/>
    </xf>
    <xf numFmtId="0" fontId="33" fillId="32" borderId="33" xfId="53" applyFill="1" applyBorder="1" applyAlignment="1">
      <alignment wrapText="1"/>
      <protection/>
    </xf>
    <xf numFmtId="0" fontId="33" fillId="32" borderId="33" xfId="53" applyFill="1" applyBorder="1">
      <alignment/>
      <protection/>
    </xf>
    <xf numFmtId="0" fontId="47" fillId="0" borderId="33" xfId="53" applyFont="1" applyFill="1" applyBorder="1" applyAlignment="1">
      <alignment vertical="top" wrapText="1"/>
      <protection/>
    </xf>
    <xf numFmtId="0" fontId="48" fillId="0" borderId="34" xfId="53" applyFont="1" applyBorder="1" applyAlignment="1">
      <alignment horizontal="center" vertical="justify" wrapText="1"/>
      <protection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8" t="s">
        <v>178</v>
      </c>
      <c r="B1" s="118"/>
      <c r="C1" s="118"/>
      <c r="D1" s="118"/>
      <c r="E1" s="118"/>
      <c r="F1" s="118"/>
      <c r="G1" s="118"/>
      <c r="H1" s="11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9"/>
      <c r="E4" s="120"/>
      <c r="F4" s="121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2"/>
      <c r="E5" s="123"/>
      <c r="F5" s="124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5"/>
      <c r="E6" s="126"/>
      <c r="F6" s="127"/>
      <c r="G6" s="36">
        <v>42735</v>
      </c>
      <c r="H6" s="5"/>
    </row>
    <row r="7" spans="1:8" ht="38.25" customHeight="1" thickBot="1">
      <c r="A7" s="105" t="s">
        <v>13</v>
      </c>
      <c r="B7" s="106"/>
      <c r="C7" s="106"/>
      <c r="D7" s="107"/>
      <c r="E7" s="107"/>
      <c r="F7" s="107"/>
      <c r="G7" s="106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6" t="s">
        <v>15</v>
      </c>
      <c r="E9" s="129"/>
      <c r="F9" s="14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6" t="s">
        <v>18</v>
      </c>
      <c r="E10" s="129"/>
      <c r="F10" s="147"/>
      <c r="G10" s="63">
        <v>21362.18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6" t="s">
        <v>20</v>
      </c>
      <c r="E11" s="129"/>
      <c r="F11" s="147"/>
      <c r="G11" s="90">
        <f>67756.31</f>
        <v>67756.31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1" t="s">
        <v>23</v>
      </c>
      <c r="E12" s="152"/>
      <c r="F12" s="153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1" t="s">
        <v>26</v>
      </c>
      <c r="E13" s="112"/>
      <c r="F13" s="116"/>
      <c r="G13" s="65">
        <f>32170.08</f>
        <v>32170.08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1" t="s">
        <v>29</v>
      </c>
      <c r="E14" s="112"/>
      <c r="F14" s="116"/>
      <c r="G14" s="92">
        <f>10518+2103.6</f>
        <v>12621.6</v>
      </c>
      <c r="H14" s="5"/>
    </row>
    <row r="15" spans="1:8" ht="26.25" customHeight="1" thickBot="1">
      <c r="A15" s="4"/>
      <c r="B15" s="6"/>
      <c r="C15" s="3" t="s">
        <v>16</v>
      </c>
      <c r="D15" s="111" t="s">
        <v>156</v>
      </c>
      <c r="E15" s="112"/>
      <c r="F15" s="116"/>
      <c r="G15" s="93">
        <f>12596.04</f>
        <v>12596.04</v>
      </c>
      <c r="H15" s="5"/>
    </row>
    <row r="16" spans="1:8" ht="13.5" customHeight="1" thickBot="1">
      <c r="A16" s="4"/>
      <c r="B16" s="6"/>
      <c r="C16" s="3" t="s">
        <v>16</v>
      </c>
      <c r="D16" s="111" t="s">
        <v>157</v>
      </c>
      <c r="E16" s="112"/>
      <c r="F16" s="116"/>
      <c r="G16" s="94">
        <f>9783.68+204.03+12596.04-11229.52-21.7</f>
        <v>11332.529999999999</v>
      </c>
      <c r="H16" s="49"/>
    </row>
    <row r="17" spans="1:8" ht="13.5" customHeight="1" thickBot="1">
      <c r="A17" s="4"/>
      <c r="B17" s="6"/>
      <c r="C17" s="3" t="s">
        <v>16</v>
      </c>
      <c r="D17" s="111" t="s">
        <v>158</v>
      </c>
      <c r="E17" s="112"/>
      <c r="F17" s="116"/>
      <c r="G17" s="63">
        <f>24104</f>
        <v>24104</v>
      </c>
      <c r="H17" s="5"/>
    </row>
    <row r="18" spans="1:8" ht="24.75" customHeight="1" thickBot="1">
      <c r="A18" s="4"/>
      <c r="B18" s="6"/>
      <c r="C18" s="3" t="s">
        <v>16</v>
      </c>
      <c r="D18" s="111" t="s">
        <v>18</v>
      </c>
      <c r="E18" s="112"/>
      <c r="F18" s="116"/>
      <c r="G18" s="14">
        <f>G10</f>
        <v>21362.18</v>
      </c>
      <c r="H18" s="5"/>
    </row>
    <row r="19" spans="1:8" ht="27" customHeight="1" thickBot="1">
      <c r="A19" s="4"/>
      <c r="B19" s="6"/>
      <c r="C19" s="3" t="s">
        <v>16</v>
      </c>
      <c r="D19" s="111" t="s">
        <v>55</v>
      </c>
      <c r="E19" s="112"/>
      <c r="F19" s="116"/>
      <c r="G19" s="73">
        <f>G18+G15-G17</f>
        <v>9854.220000000001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65">
        <f>22767.6</f>
        <v>22767.6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6" t="s">
        <v>151</v>
      </c>
      <c r="E21" s="129"/>
      <c r="F21" s="147"/>
      <c r="G21" s="64">
        <f>17915.81</f>
        <v>17915.81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6" t="s">
        <v>152</v>
      </c>
      <c r="E22" s="129"/>
      <c r="F22" s="147"/>
      <c r="G22" s="64">
        <f>4208.6</f>
        <v>4208.6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8" t="s">
        <v>153</v>
      </c>
      <c r="E23" s="149"/>
      <c r="F23" s="150"/>
      <c r="G23" s="64">
        <f>27616.56</f>
        <v>27616.56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6" t="s">
        <v>35</v>
      </c>
      <c r="E24" s="129"/>
      <c r="F24" s="147"/>
      <c r="G24" s="87">
        <f>G25+G26+G27+G28+G29+G30</f>
        <v>105328.67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1" t="s">
        <v>38</v>
      </c>
      <c r="E25" s="152"/>
      <c r="F25" s="153"/>
      <c r="G25" s="82">
        <f>83927.4</f>
        <v>83927.4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1" t="s">
        <v>41</v>
      </c>
      <c r="E26" s="112"/>
      <c r="F26" s="116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1" t="s">
        <v>44</v>
      </c>
      <c r="E27" s="112"/>
      <c r="F27" s="11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1" t="s">
        <v>47</v>
      </c>
      <c r="E28" s="112"/>
      <c r="F28" s="116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1" t="s">
        <v>124</v>
      </c>
      <c r="E29" s="112"/>
      <c r="F29" s="116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11" t="s">
        <v>166</v>
      </c>
      <c r="E30" s="112"/>
      <c r="F30" s="112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11" t="s">
        <v>174</v>
      </c>
      <c r="E31" s="112"/>
      <c r="F31" s="11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1" t="s">
        <v>175</v>
      </c>
      <c r="E32" s="112"/>
      <c r="F32" s="11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1" t="s">
        <v>177</v>
      </c>
      <c r="E33" s="112"/>
      <c r="F33" s="11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1" t="s">
        <v>176</v>
      </c>
      <c r="E34" s="112"/>
      <c r="F34" s="11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1" t="s">
        <v>51</v>
      </c>
      <c r="E35" s="112"/>
      <c r="F35" s="116"/>
      <c r="G35" s="66">
        <f>G24+G10</f>
        <v>126690.85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1" t="s">
        <v>53</v>
      </c>
      <c r="E36" s="112"/>
      <c r="F36" s="11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1" t="s">
        <v>55</v>
      </c>
      <c r="E37" s="112"/>
      <c r="F37" s="116"/>
      <c r="G37" s="73">
        <f>G19</f>
        <v>9854.220000000001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1" t="s">
        <v>57</v>
      </c>
      <c r="E38" s="112"/>
      <c r="F38" s="116"/>
      <c r="G38" s="88">
        <f>G11+G12-G24</f>
        <v>-34982.979999999996</v>
      </c>
      <c r="H38" s="49"/>
    </row>
    <row r="39" spans="1:8" ht="38.25" customHeight="1" thickBot="1">
      <c r="A39" s="109" t="s">
        <v>58</v>
      </c>
      <c r="B39" s="110"/>
      <c r="C39" s="110"/>
      <c r="D39" s="110"/>
      <c r="E39" s="110"/>
      <c r="F39" s="106"/>
      <c r="G39" s="110"/>
      <c r="H39" s="10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24104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5.44</v>
      </c>
      <c r="F42" s="80" t="s">
        <v>136</v>
      </c>
      <c r="G42" s="60">
        <v>3810334293</v>
      </c>
      <c r="H42" s="61">
        <f>G13</f>
        <v>32170.08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22767.6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17915.81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4208.6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27616.56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4"/>
      <c r="G47" s="116"/>
      <c r="H47" s="61">
        <f>SUM(H41:H46)</f>
        <v>128782.65</v>
      </c>
    </row>
    <row r="48" spans="1:8" ht="19.5" customHeight="1" thickBot="1">
      <c r="A48" s="109" t="s">
        <v>64</v>
      </c>
      <c r="B48" s="110"/>
      <c r="C48" s="110"/>
      <c r="D48" s="110"/>
      <c r="E48" s="110"/>
      <c r="F48" s="110"/>
      <c r="G48" s="110"/>
      <c r="H48" s="117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3" t="s">
        <v>141</v>
      </c>
      <c r="E49" s="10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8" ht="18.75" customHeight="1" thickBot="1">
      <c r="A53" s="113" t="s">
        <v>74</v>
      </c>
      <c r="B53" s="114"/>
      <c r="C53" s="114"/>
      <c r="D53" s="114"/>
      <c r="E53" s="114"/>
      <c r="F53" s="114"/>
      <c r="G53" s="114"/>
      <c r="H53" s="11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4" t="s">
        <v>57</v>
      </c>
      <c r="E59" s="145"/>
      <c r="F59" s="57">
        <f>D66+E66+F66+G66+H66</f>
        <v>146683.28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384.14938712972423</v>
      </c>
      <c r="F63" s="76">
        <f>F64/12</f>
        <v>1020.805</v>
      </c>
      <c r="G63" s="77">
        <f>G64/18.26</f>
        <v>1334.7152245345017</v>
      </c>
      <c r="H63" s="78">
        <f>H64/0.88</f>
        <v>403.9090909090909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294721.56</f>
        <v>294721.56</v>
      </c>
      <c r="E64" s="65">
        <f>45129.87</f>
        <v>45129.87</v>
      </c>
      <c r="F64" s="65">
        <f>12249.66</f>
        <v>12249.66</v>
      </c>
      <c r="G64" s="72">
        <f>24371.9</f>
        <v>24371.9</v>
      </c>
      <c r="H64" s="68">
        <f>355.44</f>
        <v>355.44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187267.37</f>
        <v>187267.37</v>
      </c>
      <c r="E65" s="65">
        <f>19130</f>
        <v>19130</v>
      </c>
      <c r="F65" s="65">
        <f>7830</f>
        <v>7830</v>
      </c>
      <c r="G65" s="69">
        <f>15623.03</f>
        <v>15623.03</v>
      </c>
      <c r="H65" s="69">
        <f>294.75</f>
        <v>294.75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107454.19</v>
      </c>
      <c r="E66" s="76">
        <f>E64-E65</f>
        <v>25999.870000000003</v>
      </c>
      <c r="F66" s="76">
        <f>F64-F65</f>
        <v>4419.66</v>
      </c>
      <c r="G66" s="78">
        <f>G64-G65</f>
        <v>8748.87</v>
      </c>
      <c r="H66" s="78">
        <f>H64-H65</f>
        <v>60.69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294721.56+0</f>
        <v>294721.56</v>
      </c>
      <c r="E67" s="70">
        <f>45129.87+0</f>
        <v>45129.87</v>
      </c>
      <c r="F67" s="70">
        <f>12249.66+-18.23</f>
        <v>12231.43</v>
      </c>
      <c r="G67" s="71">
        <f>24371.9+-111.51</f>
        <v>24260.390000000003</v>
      </c>
      <c r="H67" s="71">
        <f>355.44+0</f>
        <v>355.44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-18.229999999999563</v>
      </c>
      <c r="G68" s="44">
        <f>G67-G64</f>
        <v>-111.5099999999984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8" t="s">
        <v>145</v>
      </c>
      <c r="E69" s="139"/>
      <c r="F69" s="139"/>
      <c r="G69" s="139"/>
      <c r="H69" s="14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1" t="s">
        <v>145</v>
      </c>
      <c r="E70" s="142"/>
      <c r="F70" s="142"/>
      <c r="G70" s="142"/>
      <c r="H70" s="14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9" t="s">
        <v>101</v>
      </c>
      <c r="B72" s="110"/>
      <c r="C72" s="110"/>
      <c r="D72" s="110"/>
      <c r="E72" s="110"/>
      <c r="F72" s="110"/>
      <c r="G72" s="110"/>
      <c r="H72" s="117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1"/>
      <c r="F73" s="112"/>
      <c r="G73" s="11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1"/>
      <c r="F74" s="112"/>
      <c r="G74" s="11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1"/>
      <c r="F75" s="112"/>
      <c r="G75" s="11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1"/>
      <c r="F76" s="142"/>
      <c r="G76" s="143"/>
      <c r="H76" s="26">
        <f>D68+E68+F68+G68+H68</f>
        <v>-129.73999999999796</v>
      </c>
    </row>
    <row r="77" spans="1:8" ht="25.5" customHeight="1" thickBot="1">
      <c r="A77" s="109" t="s">
        <v>107</v>
      </c>
      <c r="B77" s="110"/>
      <c r="C77" s="110"/>
      <c r="D77" s="110"/>
      <c r="E77" s="110"/>
      <c r="F77" s="110"/>
      <c r="G77" s="110"/>
      <c r="H77" s="117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1">
        <v>4</v>
      </c>
      <c r="F78" s="112"/>
      <c r="G78" s="11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1"/>
      <c r="F79" s="162"/>
      <c r="G79" s="16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8" t="s">
        <v>167</v>
      </c>
      <c r="F80" s="159"/>
      <c r="G80" s="159"/>
      <c r="H80" s="160"/>
    </row>
    <row r="81" ht="12.75">
      <c r="A81" s="1"/>
    </row>
    <row r="82" ht="12.75">
      <c r="A82" s="1"/>
    </row>
    <row r="83" spans="1:8" ht="38.25" customHeight="1">
      <c r="A83" s="157" t="s">
        <v>172</v>
      </c>
      <c r="B83" s="157"/>
      <c r="C83" s="157"/>
      <c r="D83" s="157"/>
      <c r="E83" s="157"/>
      <c r="F83" s="157"/>
      <c r="G83" s="157"/>
      <c r="H83" s="15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5" t="s">
        <v>115</v>
      </c>
      <c r="D86" s="136"/>
      <c r="E86" s="137"/>
    </row>
    <row r="87" spans="1:5" ht="18.75" customHeight="1" thickBot="1">
      <c r="A87" s="29">
        <v>2</v>
      </c>
      <c r="B87" s="4" t="s">
        <v>116</v>
      </c>
      <c r="C87" s="135" t="s">
        <v>117</v>
      </c>
      <c r="D87" s="136"/>
      <c r="E87" s="137"/>
    </row>
    <row r="88" spans="1:5" ht="16.5" customHeight="1" thickBot="1">
      <c r="A88" s="29">
        <v>3</v>
      </c>
      <c r="B88" s="4" t="s">
        <v>118</v>
      </c>
      <c r="C88" s="135" t="s">
        <v>119</v>
      </c>
      <c r="D88" s="136"/>
      <c r="E88" s="137"/>
    </row>
    <row r="89" spans="1:5" ht="13.5" thickBot="1">
      <c r="A89" s="29">
        <v>4</v>
      </c>
      <c r="B89" s="4" t="s">
        <v>16</v>
      </c>
      <c r="C89" s="135" t="s">
        <v>120</v>
      </c>
      <c r="D89" s="136"/>
      <c r="E89" s="137"/>
    </row>
    <row r="90" spans="1:5" ht="24" customHeight="1" thickBot="1">
      <c r="A90" s="29">
        <v>5</v>
      </c>
      <c r="B90" s="4" t="s">
        <v>86</v>
      </c>
      <c r="C90" s="135" t="s">
        <v>121</v>
      </c>
      <c r="D90" s="136"/>
      <c r="E90" s="137"/>
    </row>
    <row r="91" spans="1:5" ht="21" customHeight="1" thickBot="1">
      <c r="A91" s="30">
        <v>6</v>
      </c>
      <c r="B91" s="31" t="s">
        <v>122</v>
      </c>
      <c r="C91" s="135" t="s">
        <v>123</v>
      </c>
      <c r="D91" s="136"/>
      <c r="E91" s="137"/>
    </row>
    <row r="95" spans="2:4" ht="15">
      <c r="B95" s="102" t="s">
        <v>179</v>
      </c>
      <c r="C95" s="102"/>
      <c r="D95" s="95"/>
    </row>
    <row r="96" spans="2:4" ht="26.25">
      <c r="B96" s="96" t="s">
        <v>180</v>
      </c>
      <c r="C96" s="97" t="s">
        <v>181</v>
      </c>
      <c r="D96" s="98" t="s">
        <v>182</v>
      </c>
    </row>
    <row r="97" spans="2:4" ht="22.5">
      <c r="B97" s="101" t="s">
        <v>183</v>
      </c>
      <c r="C97" s="99">
        <f>821.56</f>
        <v>821.56</v>
      </c>
      <c r="D97" s="100">
        <f>491.58</f>
        <v>491.58</v>
      </c>
    </row>
    <row r="98" spans="2:4" ht="22.5">
      <c r="B98" s="101" t="s">
        <v>184</v>
      </c>
      <c r="C98" s="99">
        <f>652.2</f>
        <v>652.2</v>
      </c>
      <c r="D98" s="100">
        <f>194.03</f>
        <v>194.03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5:C95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2017-03-15T01:57:09Z</dcterms:modified>
  <cp:category/>
  <cp:version/>
  <cp:contentType/>
  <cp:contentStatus/>
</cp:coreProperties>
</file>