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tabRatio="604" activeTab="0"/>
  </bookViews>
  <sheets>
    <sheet name="Приватизированное жилье" sheetId="1" r:id="rId1"/>
    <sheet name="Лист3" sheetId="2" r:id="rId2"/>
  </sheets>
  <definedNames>
    <definedName name="_xlnm._FilterDatabase" localSheetId="0" hidden="1">'Приватизированное жилье'!$A$3:$C$202</definedName>
    <definedName name="_xlnm.Print_Titles" localSheetId="0">'Приватизированное жилье'!$3:$4</definedName>
    <definedName name="_xlnm.Print_Area" localSheetId="0">'Приватизированное жилье'!$A$1:$AV$457</definedName>
  </definedNames>
  <calcPr fullCalcOnLoad="1"/>
</workbook>
</file>

<file path=xl/sharedStrings.xml><?xml version="1.0" encoding="utf-8"?>
<sst xmlns="http://schemas.openxmlformats.org/spreadsheetml/2006/main" count="7435" uniqueCount="223">
  <si>
    <t>№</t>
  </si>
  <si>
    <t>г.Слюдянка,Центральный район</t>
  </si>
  <si>
    <t xml:space="preserve">Бабушкина </t>
  </si>
  <si>
    <t>1А</t>
  </si>
  <si>
    <t>2А</t>
  </si>
  <si>
    <t xml:space="preserve">Байкальский тупик </t>
  </si>
  <si>
    <t xml:space="preserve">Байкальская </t>
  </si>
  <si>
    <t xml:space="preserve">Горная </t>
  </si>
  <si>
    <t>Железнодорожная</t>
  </si>
  <si>
    <t>1Б</t>
  </si>
  <si>
    <t>3А</t>
  </si>
  <si>
    <t xml:space="preserve">Захарова </t>
  </si>
  <si>
    <t xml:space="preserve">Колхозная </t>
  </si>
  <si>
    <t xml:space="preserve">Комсомольская </t>
  </si>
  <si>
    <t xml:space="preserve">Кругобайкальская </t>
  </si>
  <si>
    <t xml:space="preserve">Ленина </t>
  </si>
  <si>
    <t>119А</t>
  </si>
  <si>
    <t xml:space="preserve">Ленинградская </t>
  </si>
  <si>
    <t xml:space="preserve">Московская </t>
  </si>
  <si>
    <t>Пакгаузный пер.</t>
  </si>
  <si>
    <t xml:space="preserve">Пионерский пер. </t>
  </si>
  <si>
    <t>Пионерский пер.</t>
  </si>
  <si>
    <t>Привокзальный пер.</t>
  </si>
  <si>
    <t xml:space="preserve">Пушкина </t>
  </si>
  <si>
    <t>3Б</t>
  </si>
  <si>
    <t xml:space="preserve">Парижской Коммуны </t>
  </si>
  <si>
    <t>Почтовый пер.</t>
  </si>
  <si>
    <t xml:space="preserve">Ржанова </t>
  </si>
  <si>
    <t xml:space="preserve">Советская </t>
  </si>
  <si>
    <t xml:space="preserve">Советская  </t>
  </si>
  <si>
    <t>11(2бл)</t>
  </si>
  <si>
    <t>11(3бл)</t>
  </si>
  <si>
    <t>27А</t>
  </si>
  <si>
    <t>27Б</t>
  </si>
  <si>
    <t>43А</t>
  </si>
  <si>
    <t>Сл. Красногвардейцев</t>
  </si>
  <si>
    <t>40 лет Октября</t>
  </si>
  <si>
    <t xml:space="preserve">Тонконога </t>
  </si>
  <si>
    <t xml:space="preserve">ЖЭУ-2 </t>
  </si>
  <si>
    <t>Микрорайон Рудо</t>
  </si>
  <si>
    <t>Васильева 34</t>
  </si>
  <si>
    <t>Васильева 41</t>
  </si>
  <si>
    <t>Горняцкая 5</t>
  </si>
  <si>
    <t xml:space="preserve">Горняцкая </t>
  </si>
  <si>
    <t xml:space="preserve">Гранитная </t>
  </si>
  <si>
    <t xml:space="preserve">Геологов </t>
  </si>
  <si>
    <t>Карбышева 6</t>
  </si>
  <si>
    <t>Карбышева 10</t>
  </si>
  <si>
    <t>Коммунальная</t>
  </si>
  <si>
    <t>Ленинградская</t>
  </si>
  <si>
    <t xml:space="preserve">Набережная </t>
  </si>
  <si>
    <t xml:space="preserve">Полевая </t>
  </si>
  <si>
    <t xml:space="preserve">Полуяхтова </t>
  </si>
  <si>
    <t>Рудничный пер.</t>
  </si>
  <si>
    <t>Сл.Красногвардейцев</t>
  </si>
  <si>
    <t xml:space="preserve">Строителей </t>
  </si>
  <si>
    <t xml:space="preserve">Слюдяная </t>
  </si>
  <si>
    <t xml:space="preserve">Школьная </t>
  </si>
  <si>
    <t xml:space="preserve">Шахтерская </t>
  </si>
  <si>
    <t xml:space="preserve">Флагопита </t>
  </si>
  <si>
    <t>п.Сухой ручей</t>
  </si>
  <si>
    <t xml:space="preserve">Профсоюзная </t>
  </si>
  <si>
    <t xml:space="preserve">Линейная </t>
  </si>
  <si>
    <t>4А</t>
  </si>
  <si>
    <t xml:space="preserve">Зои Космодемьянской </t>
  </si>
  <si>
    <t xml:space="preserve">Гоголя </t>
  </si>
  <si>
    <t>ЖЭУ-3</t>
  </si>
  <si>
    <t xml:space="preserve">Амбулаторная </t>
  </si>
  <si>
    <t>1а</t>
  </si>
  <si>
    <t>Амбулаторная</t>
  </si>
  <si>
    <t>8а</t>
  </si>
  <si>
    <t>10а</t>
  </si>
  <si>
    <t xml:space="preserve">Волгоградский пер.               </t>
  </si>
  <si>
    <t>Волгоградский пер</t>
  </si>
  <si>
    <t xml:space="preserve">Куприна </t>
  </si>
  <si>
    <t>Куприна</t>
  </si>
  <si>
    <t>Красногвардейский пер.</t>
  </si>
  <si>
    <t>Ленина</t>
  </si>
  <si>
    <t>Некрасова</t>
  </si>
  <si>
    <t xml:space="preserve">Перевальская </t>
  </si>
  <si>
    <t>Перевальская</t>
  </si>
  <si>
    <t xml:space="preserve">Фрунзе </t>
  </si>
  <si>
    <t>Фрунзе</t>
  </si>
  <si>
    <t>5б</t>
  </si>
  <si>
    <t>Микрорайон Стройка</t>
  </si>
  <si>
    <t>Базовый пер</t>
  </si>
  <si>
    <t>Вербная</t>
  </si>
  <si>
    <t xml:space="preserve">Вербная </t>
  </si>
  <si>
    <t xml:space="preserve">Заречная </t>
  </si>
  <si>
    <t>Заречная</t>
  </si>
  <si>
    <t xml:space="preserve"> 1 А</t>
  </si>
  <si>
    <t>1 Б</t>
  </si>
  <si>
    <t xml:space="preserve"> 3 Б</t>
  </si>
  <si>
    <t xml:space="preserve"> 3 В</t>
  </si>
  <si>
    <t xml:space="preserve"> 3 Г</t>
  </si>
  <si>
    <t>16 А</t>
  </si>
  <si>
    <t>16 Б</t>
  </si>
  <si>
    <t>16 Г</t>
  </si>
  <si>
    <t>Менделеева</t>
  </si>
  <si>
    <t xml:space="preserve"> 2б</t>
  </si>
  <si>
    <t xml:space="preserve">Менделеева </t>
  </si>
  <si>
    <t>Микрорайон СМП</t>
  </si>
  <si>
    <t xml:space="preserve">Зеленая </t>
  </si>
  <si>
    <t>Зеленая</t>
  </si>
  <si>
    <t>Известковый пер.</t>
  </si>
  <si>
    <t xml:space="preserve">Ленина  </t>
  </si>
  <si>
    <t xml:space="preserve"> 21А</t>
  </si>
  <si>
    <t xml:space="preserve"> 23 В</t>
  </si>
  <si>
    <t>23 Г</t>
  </si>
  <si>
    <t xml:space="preserve"> 26 А</t>
  </si>
  <si>
    <t>27 А</t>
  </si>
  <si>
    <t xml:space="preserve"> 35 А</t>
  </si>
  <si>
    <t>35 Б</t>
  </si>
  <si>
    <t>О.Кошевого</t>
  </si>
  <si>
    <t>Озерная</t>
  </si>
  <si>
    <t>Пролетарск</t>
  </si>
  <si>
    <t>Первомайская</t>
  </si>
  <si>
    <t>Первомайск.</t>
  </si>
  <si>
    <t>Первомайс.</t>
  </si>
  <si>
    <t>54А</t>
  </si>
  <si>
    <t xml:space="preserve">Подгорная </t>
  </si>
  <si>
    <t xml:space="preserve">Родниковая </t>
  </si>
  <si>
    <t xml:space="preserve">Солнечная </t>
  </si>
  <si>
    <t>Солнечная</t>
  </si>
  <si>
    <t>.4</t>
  </si>
  <si>
    <t>Итого по поселению 495 домов</t>
  </si>
  <si>
    <t>общежитие ул. Фрунзе</t>
  </si>
  <si>
    <t>8 А</t>
  </si>
  <si>
    <t xml:space="preserve">общежитие ул. Ленина </t>
  </si>
  <si>
    <t xml:space="preserve">всего по предприятию </t>
  </si>
  <si>
    <t xml:space="preserve"> всего домов 210</t>
  </si>
  <si>
    <t>всего по ЖЭУ-3    126</t>
  </si>
  <si>
    <t>105    1054  5</t>
  </si>
  <si>
    <t>Всего по ЖЭУ-2   133</t>
  </si>
  <si>
    <t>начислено</t>
  </si>
  <si>
    <t>снятия</t>
  </si>
  <si>
    <t>начислено с учетом снятий</t>
  </si>
  <si>
    <t>оплачено</t>
  </si>
  <si>
    <t>Вывоз мусора</t>
  </si>
  <si>
    <t>Техническое обслужевание</t>
  </si>
  <si>
    <t>Эл\сн мест общего пользования</t>
  </si>
  <si>
    <t>0, 00</t>
  </si>
  <si>
    <t>0. 00</t>
  </si>
  <si>
    <t>780 85</t>
  </si>
  <si>
    <t>0, 0</t>
  </si>
  <si>
    <t xml:space="preserve"> 0, 00</t>
  </si>
  <si>
    <t>104 650.,99</t>
  </si>
  <si>
    <t>5 623, 20</t>
  </si>
  <si>
    <t>0,   00</t>
  </si>
  <si>
    <t>0 ,00</t>
  </si>
  <si>
    <t>80, 00</t>
  </si>
  <si>
    <t>306.58</t>
  </si>
  <si>
    <t>15 910.56</t>
  </si>
  <si>
    <t>5 448.08</t>
  </si>
  <si>
    <t>11 379.31</t>
  </si>
  <si>
    <t>0, 000</t>
  </si>
  <si>
    <t>950, 82</t>
  </si>
  <si>
    <t>1 032.47</t>
  </si>
  <si>
    <t>1, 14</t>
  </si>
  <si>
    <t>5 380.54</t>
  </si>
  <si>
    <t>240.72</t>
  </si>
  <si>
    <t>276.13</t>
  </si>
  <si>
    <t>16 409.68</t>
  </si>
  <si>
    <t>9 039.60</t>
  </si>
  <si>
    <t>1 081.08</t>
  </si>
  <si>
    <t xml:space="preserve"> </t>
  </si>
  <si>
    <t>445.06</t>
  </si>
  <si>
    <t>50 594.64</t>
  </si>
  <si>
    <t>9 907.16</t>
  </si>
  <si>
    <t>4 427.63</t>
  </si>
  <si>
    <t>16  619,64</t>
  </si>
  <si>
    <t>3 312.52</t>
  </si>
  <si>
    <t>1 986.53</t>
  </si>
  <si>
    <t>9 894.64</t>
  </si>
  <si>
    <t>449.75</t>
  </si>
  <si>
    <t>30 206.26</t>
  </si>
  <si>
    <t>28,388,74</t>
  </si>
  <si>
    <t>17 201.64</t>
  </si>
  <si>
    <t>15 554.84</t>
  </si>
  <si>
    <t>1 765.06</t>
  </si>
  <si>
    <t>12 588.74</t>
  </si>
  <si>
    <t>1 709.21</t>
  </si>
  <si>
    <t>8 924.78</t>
  </si>
  <si>
    <t>1 004.03</t>
  </si>
  <si>
    <t>39,817,02</t>
  </si>
  <si>
    <t>31 552.40</t>
  </si>
  <si>
    <t>435.16</t>
  </si>
  <si>
    <t>687.50</t>
  </si>
  <si>
    <t>1 579.44</t>
  </si>
  <si>
    <t>12 022.30</t>
  </si>
  <si>
    <t>24 393.28</t>
  </si>
  <si>
    <t>1 108.48</t>
  </si>
  <si>
    <t>0,  00</t>
  </si>
  <si>
    <t>4 525.10</t>
  </si>
  <si>
    <t>36 313.76</t>
  </si>
  <si>
    <t>920.75</t>
  </si>
  <si>
    <t>1 892.76</t>
  </si>
  <si>
    <t>16 ,37,38</t>
  </si>
  <si>
    <t>17  205,77</t>
  </si>
  <si>
    <t xml:space="preserve">0, 00 </t>
  </si>
  <si>
    <t>558 59</t>
  </si>
  <si>
    <t>15,207,18</t>
  </si>
  <si>
    <t xml:space="preserve">2А </t>
  </si>
  <si>
    <t>выполнено работ</t>
  </si>
  <si>
    <t>общая площадь дома</t>
  </si>
  <si>
    <t>Наименование улицы</t>
  </si>
  <si>
    <t>Номер дома</t>
  </si>
  <si>
    <t>Уборка придомовой территории</t>
  </si>
  <si>
    <t>Обслуживание электросетей МОП</t>
  </si>
  <si>
    <t>Электроэнергия общежития</t>
  </si>
  <si>
    <t>Генеральный директор ООО "ИРЦ"</t>
  </si>
  <si>
    <t>Усатенко А.А.</t>
  </si>
  <si>
    <t>Экономист ООО "ИРЦ"</t>
  </si>
  <si>
    <t>Сигова О.В.</t>
  </si>
  <si>
    <t>выполненные работы включают в себя затраты на управление домом и расходы на содержание расчетно-кассового центра</t>
  </si>
  <si>
    <t>выполненно</t>
  </si>
  <si>
    <t>Обсл.внутридом.сетей (АДС) Подрядчик ООО "Водоснабжение"</t>
  </si>
  <si>
    <t>Вывоз и утилизация мусора Подрядчик МУП "Автотранспорт СМО"</t>
  </si>
  <si>
    <t>Вывоз мусора Подрядчик МУП "Автотранспорт СМО"</t>
  </si>
  <si>
    <t>Ремонт жилья Подрядчик ООО "ЖЭС"</t>
  </si>
  <si>
    <t>разница</t>
  </si>
  <si>
    <t>задолженность населения перед УК ООО "ИРЦ" составляет 14315226,63 рубля, в т.ч. За коммунальные услуги 12354893,67 рублей</t>
  </si>
  <si>
    <t>ОТЧЕТ по выполненным работам за период с 01 октября 2011 года по 31 декабря 2012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</si>
</sst>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2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6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9"/>
      <name val="Arial Cyr"/>
      <family val="2"/>
    </font>
    <font>
      <sz val="10"/>
      <color indexed="9"/>
      <name val="Arial Cyr"/>
      <family val="2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 horizontal="left"/>
    </xf>
    <xf numFmtId="2" fontId="7" fillId="0" borderId="0" xfId="0" applyNumberFormat="1" applyFont="1" applyFill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2" fontId="5" fillId="0" borderId="16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2" fontId="8" fillId="0" borderId="16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2" fontId="5" fillId="0" borderId="20" xfId="0" applyNumberFormat="1" applyFont="1" applyFill="1" applyBorder="1" applyAlignment="1">
      <alignment wrapText="1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wrapText="1"/>
    </xf>
    <xf numFmtId="2" fontId="5" fillId="0" borderId="24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wrapText="1"/>
    </xf>
    <xf numFmtId="4" fontId="0" fillId="0" borderId="25" xfId="0" applyNumberFormat="1" applyFont="1" applyFill="1" applyBorder="1" applyAlignment="1">
      <alignment horizontal="right"/>
    </xf>
    <xf numFmtId="4" fontId="29" fillId="24" borderId="0" xfId="0" applyNumberFormat="1" applyFont="1" applyFill="1" applyBorder="1" applyAlignment="1">
      <alignment horizontal="center"/>
    </xf>
    <xf numFmtId="0" fontId="30" fillId="24" borderId="12" xfId="0" applyFont="1" applyFill="1" applyBorder="1" applyAlignment="1">
      <alignment horizontal="right"/>
    </xf>
    <xf numFmtId="0" fontId="3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315</xdr:row>
      <xdr:rowOff>85725</xdr:rowOff>
    </xdr:from>
    <xdr:to>
      <xdr:col>3</xdr:col>
      <xdr:colOff>0</xdr:colOff>
      <xdr:row>315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4000500" y="5827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316</xdr:row>
      <xdr:rowOff>85725</xdr:rowOff>
    </xdr:from>
    <xdr:to>
      <xdr:col>3</xdr:col>
      <xdr:colOff>0</xdr:colOff>
      <xdr:row>316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4000500" y="5845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319</xdr:row>
      <xdr:rowOff>85725</xdr:rowOff>
    </xdr:from>
    <xdr:to>
      <xdr:col>3</xdr:col>
      <xdr:colOff>0</xdr:colOff>
      <xdr:row>319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4000500" y="589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323</xdr:row>
      <xdr:rowOff>85725</xdr:rowOff>
    </xdr:from>
    <xdr:to>
      <xdr:col>3</xdr:col>
      <xdr:colOff>0</xdr:colOff>
      <xdr:row>323</xdr:row>
      <xdr:rowOff>85725</xdr:rowOff>
    </xdr:to>
    <xdr:sp>
      <xdr:nvSpPr>
        <xdr:cNvPr id="4" name="Line 4"/>
        <xdr:cNvSpPr>
          <a:spLocks/>
        </xdr:cNvSpPr>
      </xdr:nvSpPr>
      <xdr:spPr>
        <a:xfrm flipV="1">
          <a:off x="4000500" y="5958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344</xdr:row>
      <xdr:rowOff>9525</xdr:rowOff>
    </xdr:from>
    <xdr:to>
      <xdr:col>3</xdr:col>
      <xdr:colOff>0</xdr:colOff>
      <xdr:row>344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4000500" y="6292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324</xdr:row>
      <xdr:rowOff>85725</xdr:rowOff>
    </xdr:from>
    <xdr:to>
      <xdr:col>3</xdr:col>
      <xdr:colOff>0</xdr:colOff>
      <xdr:row>324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4000500" y="597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326</xdr:row>
      <xdr:rowOff>85725</xdr:rowOff>
    </xdr:from>
    <xdr:to>
      <xdr:col>3</xdr:col>
      <xdr:colOff>0</xdr:colOff>
      <xdr:row>326</xdr:row>
      <xdr:rowOff>85725</xdr:rowOff>
    </xdr:to>
    <xdr:sp>
      <xdr:nvSpPr>
        <xdr:cNvPr id="7" name="Line 7"/>
        <xdr:cNvSpPr>
          <a:spLocks/>
        </xdr:cNvSpPr>
      </xdr:nvSpPr>
      <xdr:spPr>
        <a:xfrm flipV="1">
          <a:off x="4000500" y="600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328</xdr:row>
      <xdr:rowOff>85725</xdr:rowOff>
    </xdr:from>
    <xdr:to>
      <xdr:col>3</xdr:col>
      <xdr:colOff>0</xdr:colOff>
      <xdr:row>328</xdr:row>
      <xdr:rowOff>85725</xdr:rowOff>
    </xdr:to>
    <xdr:sp>
      <xdr:nvSpPr>
        <xdr:cNvPr id="8" name="Line 8"/>
        <xdr:cNvSpPr>
          <a:spLocks/>
        </xdr:cNvSpPr>
      </xdr:nvSpPr>
      <xdr:spPr>
        <a:xfrm flipV="1">
          <a:off x="4000500" y="6039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329</xdr:row>
      <xdr:rowOff>85725</xdr:rowOff>
    </xdr:from>
    <xdr:to>
      <xdr:col>3</xdr:col>
      <xdr:colOff>0</xdr:colOff>
      <xdr:row>329</xdr:row>
      <xdr:rowOff>85725</xdr:rowOff>
    </xdr:to>
    <xdr:sp>
      <xdr:nvSpPr>
        <xdr:cNvPr id="9" name="Line 9"/>
        <xdr:cNvSpPr>
          <a:spLocks/>
        </xdr:cNvSpPr>
      </xdr:nvSpPr>
      <xdr:spPr>
        <a:xfrm flipV="1">
          <a:off x="4000500" y="605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330</xdr:row>
      <xdr:rowOff>85725</xdr:rowOff>
    </xdr:from>
    <xdr:to>
      <xdr:col>3</xdr:col>
      <xdr:colOff>0</xdr:colOff>
      <xdr:row>330</xdr:row>
      <xdr:rowOff>85725</xdr:rowOff>
    </xdr:to>
    <xdr:sp>
      <xdr:nvSpPr>
        <xdr:cNvPr id="10" name="Line 10"/>
        <xdr:cNvSpPr>
          <a:spLocks/>
        </xdr:cNvSpPr>
      </xdr:nvSpPr>
      <xdr:spPr>
        <a:xfrm flipV="1">
          <a:off x="4000500" y="6072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331</xdr:row>
      <xdr:rowOff>85725</xdr:rowOff>
    </xdr:from>
    <xdr:to>
      <xdr:col>3</xdr:col>
      <xdr:colOff>0</xdr:colOff>
      <xdr:row>331</xdr:row>
      <xdr:rowOff>85725</xdr:rowOff>
    </xdr:to>
    <xdr:sp>
      <xdr:nvSpPr>
        <xdr:cNvPr id="11" name="Line 11"/>
        <xdr:cNvSpPr>
          <a:spLocks/>
        </xdr:cNvSpPr>
      </xdr:nvSpPr>
      <xdr:spPr>
        <a:xfrm flipV="1">
          <a:off x="4000500" y="6088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332</xdr:row>
      <xdr:rowOff>85725</xdr:rowOff>
    </xdr:from>
    <xdr:to>
      <xdr:col>3</xdr:col>
      <xdr:colOff>0</xdr:colOff>
      <xdr:row>332</xdr:row>
      <xdr:rowOff>85725</xdr:rowOff>
    </xdr:to>
    <xdr:sp>
      <xdr:nvSpPr>
        <xdr:cNvPr id="12" name="Line 12"/>
        <xdr:cNvSpPr>
          <a:spLocks/>
        </xdr:cNvSpPr>
      </xdr:nvSpPr>
      <xdr:spPr>
        <a:xfrm flipV="1">
          <a:off x="4000500" y="6104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333</xdr:row>
      <xdr:rowOff>85725</xdr:rowOff>
    </xdr:from>
    <xdr:to>
      <xdr:col>3</xdr:col>
      <xdr:colOff>0</xdr:colOff>
      <xdr:row>333</xdr:row>
      <xdr:rowOff>85725</xdr:rowOff>
    </xdr:to>
    <xdr:sp>
      <xdr:nvSpPr>
        <xdr:cNvPr id="13" name="Line 13"/>
        <xdr:cNvSpPr>
          <a:spLocks/>
        </xdr:cNvSpPr>
      </xdr:nvSpPr>
      <xdr:spPr>
        <a:xfrm flipV="1">
          <a:off x="4000500" y="612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334</xdr:row>
      <xdr:rowOff>85725</xdr:rowOff>
    </xdr:from>
    <xdr:to>
      <xdr:col>3</xdr:col>
      <xdr:colOff>0</xdr:colOff>
      <xdr:row>334</xdr:row>
      <xdr:rowOff>85725</xdr:rowOff>
    </xdr:to>
    <xdr:sp>
      <xdr:nvSpPr>
        <xdr:cNvPr id="14" name="Line 14"/>
        <xdr:cNvSpPr>
          <a:spLocks/>
        </xdr:cNvSpPr>
      </xdr:nvSpPr>
      <xdr:spPr>
        <a:xfrm flipV="1">
          <a:off x="4000500" y="6136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335</xdr:row>
      <xdr:rowOff>85725</xdr:rowOff>
    </xdr:from>
    <xdr:to>
      <xdr:col>3</xdr:col>
      <xdr:colOff>0</xdr:colOff>
      <xdr:row>335</xdr:row>
      <xdr:rowOff>85725</xdr:rowOff>
    </xdr:to>
    <xdr:sp>
      <xdr:nvSpPr>
        <xdr:cNvPr id="15" name="Line 15"/>
        <xdr:cNvSpPr>
          <a:spLocks/>
        </xdr:cNvSpPr>
      </xdr:nvSpPr>
      <xdr:spPr>
        <a:xfrm flipV="1">
          <a:off x="4000500" y="6153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336</xdr:row>
      <xdr:rowOff>85725</xdr:rowOff>
    </xdr:from>
    <xdr:to>
      <xdr:col>3</xdr:col>
      <xdr:colOff>0</xdr:colOff>
      <xdr:row>336</xdr:row>
      <xdr:rowOff>85725</xdr:rowOff>
    </xdr:to>
    <xdr:sp>
      <xdr:nvSpPr>
        <xdr:cNvPr id="16" name="Line 16"/>
        <xdr:cNvSpPr>
          <a:spLocks/>
        </xdr:cNvSpPr>
      </xdr:nvSpPr>
      <xdr:spPr>
        <a:xfrm flipV="1">
          <a:off x="4000500" y="616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337</xdr:row>
      <xdr:rowOff>85725</xdr:rowOff>
    </xdr:from>
    <xdr:to>
      <xdr:col>3</xdr:col>
      <xdr:colOff>0</xdr:colOff>
      <xdr:row>337</xdr:row>
      <xdr:rowOff>85725</xdr:rowOff>
    </xdr:to>
    <xdr:sp>
      <xdr:nvSpPr>
        <xdr:cNvPr id="17" name="Line 17"/>
        <xdr:cNvSpPr>
          <a:spLocks/>
        </xdr:cNvSpPr>
      </xdr:nvSpPr>
      <xdr:spPr>
        <a:xfrm flipV="1">
          <a:off x="4000500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338</xdr:row>
      <xdr:rowOff>85725</xdr:rowOff>
    </xdr:from>
    <xdr:to>
      <xdr:col>3</xdr:col>
      <xdr:colOff>0</xdr:colOff>
      <xdr:row>338</xdr:row>
      <xdr:rowOff>85725</xdr:rowOff>
    </xdr:to>
    <xdr:sp>
      <xdr:nvSpPr>
        <xdr:cNvPr id="18" name="Line 18"/>
        <xdr:cNvSpPr>
          <a:spLocks/>
        </xdr:cNvSpPr>
      </xdr:nvSpPr>
      <xdr:spPr>
        <a:xfrm flipV="1">
          <a:off x="4000500" y="6201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339</xdr:row>
      <xdr:rowOff>85725</xdr:rowOff>
    </xdr:from>
    <xdr:to>
      <xdr:col>3</xdr:col>
      <xdr:colOff>0</xdr:colOff>
      <xdr:row>339</xdr:row>
      <xdr:rowOff>85725</xdr:rowOff>
    </xdr:to>
    <xdr:sp>
      <xdr:nvSpPr>
        <xdr:cNvPr id="19" name="Line 19"/>
        <xdr:cNvSpPr>
          <a:spLocks/>
        </xdr:cNvSpPr>
      </xdr:nvSpPr>
      <xdr:spPr>
        <a:xfrm flipV="1">
          <a:off x="4000500" y="621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340</xdr:row>
      <xdr:rowOff>85725</xdr:rowOff>
    </xdr:from>
    <xdr:to>
      <xdr:col>3</xdr:col>
      <xdr:colOff>0</xdr:colOff>
      <xdr:row>340</xdr:row>
      <xdr:rowOff>85725</xdr:rowOff>
    </xdr:to>
    <xdr:sp>
      <xdr:nvSpPr>
        <xdr:cNvPr id="20" name="Line 20"/>
        <xdr:cNvSpPr>
          <a:spLocks/>
        </xdr:cNvSpPr>
      </xdr:nvSpPr>
      <xdr:spPr>
        <a:xfrm flipV="1">
          <a:off x="4000500" y="6234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338</xdr:row>
      <xdr:rowOff>85725</xdr:rowOff>
    </xdr:from>
    <xdr:to>
      <xdr:col>3</xdr:col>
      <xdr:colOff>0</xdr:colOff>
      <xdr:row>338</xdr:row>
      <xdr:rowOff>85725</xdr:rowOff>
    </xdr:to>
    <xdr:sp>
      <xdr:nvSpPr>
        <xdr:cNvPr id="21" name="Line 21"/>
        <xdr:cNvSpPr>
          <a:spLocks/>
        </xdr:cNvSpPr>
      </xdr:nvSpPr>
      <xdr:spPr>
        <a:xfrm flipV="1">
          <a:off x="4000500" y="6201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339</xdr:row>
      <xdr:rowOff>85725</xdr:rowOff>
    </xdr:from>
    <xdr:to>
      <xdr:col>3</xdr:col>
      <xdr:colOff>0</xdr:colOff>
      <xdr:row>339</xdr:row>
      <xdr:rowOff>85725</xdr:rowOff>
    </xdr:to>
    <xdr:sp>
      <xdr:nvSpPr>
        <xdr:cNvPr id="22" name="Line 22"/>
        <xdr:cNvSpPr>
          <a:spLocks/>
        </xdr:cNvSpPr>
      </xdr:nvSpPr>
      <xdr:spPr>
        <a:xfrm flipV="1">
          <a:off x="4000500" y="621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338</xdr:row>
      <xdr:rowOff>85725</xdr:rowOff>
    </xdr:from>
    <xdr:to>
      <xdr:col>3</xdr:col>
      <xdr:colOff>0</xdr:colOff>
      <xdr:row>338</xdr:row>
      <xdr:rowOff>85725</xdr:rowOff>
    </xdr:to>
    <xdr:sp>
      <xdr:nvSpPr>
        <xdr:cNvPr id="23" name="Line 23"/>
        <xdr:cNvSpPr>
          <a:spLocks/>
        </xdr:cNvSpPr>
      </xdr:nvSpPr>
      <xdr:spPr>
        <a:xfrm flipV="1">
          <a:off x="4000500" y="6201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339</xdr:row>
      <xdr:rowOff>85725</xdr:rowOff>
    </xdr:from>
    <xdr:to>
      <xdr:col>3</xdr:col>
      <xdr:colOff>0</xdr:colOff>
      <xdr:row>339</xdr:row>
      <xdr:rowOff>85725</xdr:rowOff>
    </xdr:to>
    <xdr:sp>
      <xdr:nvSpPr>
        <xdr:cNvPr id="24" name="Line 24"/>
        <xdr:cNvSpPr>
          <a:spLocks/>
        </xdr:cNvSpPr>
      </xdr:nvSpPr>
      <xdr:spPr>
        <a:xfrm flipV="1">
          <a:off x="4000500" y="621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338</xdr:row>
      <xdr:rowOff>85725</xdr:rowOff>
    </xdr:from>
    <xdr:to>
      <xdr:col>3</xdr:col>
      <xdr:colOff>0</xdr:colOff>
      <xdr:row>338</xdr:row>
      <xdr:rowOff>85725</xdr:rowOff>
    </xdr:to>
    <xdr:sp>
      <xdr:nvSpPr>
        <xdr:cNvPr id="25" name="Line 25"/>
        <xdr:cNvSpPr>
          <a:spLocks/>
        </xdr:cNvSpPr>
      </xdr:nvSpPr>
      <xdr:spPr>
        <a:xfrm flipV="1">
          <a:off x="4000500" y="6201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339</xdr:row>
      <xdr:rowOff>85725</xdr:rowOff>
    </xdr:from>
    <xdr:to>
      <xdr:col>3</xdr:col>
      <xdr:colOff>0</xdr:colOff>
      <xdr:row>339</xdr:row>
      <xdr:rowOff>85725</xdr:rowOff>
    </xdr:to>
    <xdr:sp>
      <xdr:nvSpPr>
        <xdr:cNvPr id="26" name="Line 26"/>
        <xdr:cNvSpPr>
          <a:spLocks/>
        </xdr:cNvSpPr>
      </xdr:nvSpPr>
      <xdr:spPr>
        <a:xfrm flipV="1">
          <a:off x="4000500" y="621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338</xdr:row>
      <xdr:rowOff>85725</xdr:rowOff>
    </xdr:from>
    <xdr:to>
      <xdr:col>3</xdr:col>
      <xdr:colOff>0</xdr:colOff>
      <xdr:row>338</xdr:row>
      <xdr:rowOff>85725</xdr:rowOff>
    </xdr:to>
    <xdr:sp>
      <xdr:nvSpPr>
        <xdr:cNvPr id="27" name="Line 27"/>
        <xdr:cNvSpPr>
          <a:spLocks/>
        </xdr:cNvSpPr>
      </xdr:nvSpPr>
      <xdr:spPr>
        <a:xfrm flipV="1">
          <a:off x="4000500" y="6201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339</xdr:row>
      <xdr:rowOff>85725</xdr:rowOff>
    </xdr:from>
    <xdr:to>
      <xdr:col>3</xdr:col>
      <xdr:colOff>0</xdr:colOff>
      <xdr:row>339</xdr:row>
      <xdr:rowOff>85725</xdr:rowOff>
    </xdr:to>
    <xdr:sp>
      <xdr:nvSpPr>
        <xdr:cNvPr id="28" name="Line 28"/>
        <xdr:cNvSpPr>
          <a:spLocks/>
        </xdr:cNvSpPr>
      </xdr:nvSpPr>
      <xdr:spPr>
        <a:xfrm flipV="1">
          <a:off x="4000500" y="621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325</xdr:row>
      <xdr:rowOff>85725</xdr:rowOff>
    </xdr:from>
    <xdr:to>
      <xdr:col>3</xdr:col>
      <xdr:colOff>0</xdr:colOff>
      <xdr:row>325</xdr:row>
      <xdr:rowOff>85725</xdr:rowOff>
    </xdr:to>
    <xdr:sp>
      <xdr:nvSpPr>
        <xdr:cNvPr id="29" name="Line 29"/>
        <xdr:cNvSpPr>
          <a:spLocks/>
        </xdr:cNvSpPr>
      </xdr:nvSpPr>
      <xdr:spPr>
        <a:xfrm flipV="1">
          <a:off x="4000500" y="5991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326</xdr:row>
      <xdr:rowOff>85725</xdr:rowOff>
    </xdr:from>
    <xdr:to>
      <xdr:col>3</xdr:col>
      <xdr:colOff>0</xdr:colOff>
      <xdr:row>326</xdr:row>
      <xdr:rowOff>85725</xdr:rowOff>
    </xdr:to>
    <xdr:sp>
      <xdr:nvSpPr>
        <xdr:cNvPr id="30" name="Line 30"/>
        <xdr:cNvSpPr>
          <a:spLocks/>
        </xdr:cNvSpPr>
      </xdr:nvSpPr>
      <xdr:spPr>
        <a:xfrm flipV="1">
          <a:off x="4000500" y="600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327</xdr:row>
      <xdr:rowOff>85725</xdr:rowOff>
    </xdr:from>
    <xdr:to>
      <xdr:col>3</xdr:col>
      <xdr:colOff>0</xdr:colOff>
      <xdr:row>327</xdr:row>
      <xdr:rowOff>85725</xdr:rowOff>
    </xdr:to>
    <xdr:sp>
      <xdr:nvSpPr>
        <xdr:cNvPr id="31" name="Line 31"/>
        <xdr:cNvSpPr>
          <a:spLocks/>
        </xdr:cNvSpPr>
      </xdr:nvSpPr>
      <xdr:spPr>
        <a:xfrm flipV="1">
          <a:off x="4000500" y="6023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328</xdr:row>
      <xdr:rowOff>85725</xdr:rowOff>
    </xdr:from>
    <xdr:to>
      <xdr:col>3</xdr:col>
      <xdr:colOff>0</xdr:colOff>
      <xdr:row>328</xdr:row>
      <xdr:rowOff>85725</xdr:rowOff>
    </xdr:to>
    <xdr:sp>
      <xdr:nvSpPr>
        <xdr:cNvPr id="32" name="Line 32"/>
        <xdr:cNvSpPr>
          <a:spLocks/>
        </xdr:cNvSpPr>
      </xdr:nvSpPr>
      <xdr:spPr>
        <a:xfrm flipV="1">
          <a:off x="4000500" y="6039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329</xdr:row>
      <xdr:rowOff>85725</xdr:rowOff>
    </xdr:from>
    <xdr:to>
      <xdr:col>3</xdr:col>
      <xdr:colOff>0</xdr:colOff>
      <xdr:row>329</xdr:row>
      <xdr:rowOff>85725</xdr:rowOff>
    </xdr:to>
    <xdr:sp>
      <xdr:nvSpPr>
        <xdr:cNvPr id="33" name="Line 33"/>
        <xdr:cNvSpPr>
          <a:spLocks/>
        </xdr:cNvSpPr>
      </xdr:nvSpPr>
      <xdr:spPr>
        <a:xfrm flipV="1">
          <a:off x="4000500" y="605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330</xdr:row>
      <xdr:rowOff>85725</xdr:rowOff>
    </xdr:from>
    <xdr:to>
      <xdr:col>3</xdr:col>
      <xdr:colOff>0</xdr:colOff>
      <xdr:row>330</xdr:row>
      <xdr:rowOff>85725</xdr:rowOff>
    </xdr:to>
    <xdr:sp>
      <xdr:nvSpPr>
        <xdr:cNvPr id="34" name="Line 34"/>
        <xdr:cNvSpPr>
          <a:spLocks/>
        </xdr:cNvSpPr>
      </xdr:nvSpPr>
      <xdr:spPr>
        <a:xfrm flipV="1">
          <a:off x="4000500" y="6072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331</xdr:row>
      <xdr:rowOff>85725</xdr:rowOff>
    </xdr:from>
    <xdr:to>
      <xdr:col>3</xdr:col>
      <xdr:colOff>0</xdr:colOff>
      <xdr:row>331</xdr:row>
      <xdr:rowOff>85725</xdr:rowOff>
    </xdr:to>
    <xdr:sp>
      <xdr:nvSpPr>
        <xdr:cNvPr id="35" name="Line 35"/>
        <xdr:cNvSpPr>
          <a:spLocks/>
        </xdr:cNvSpPr>
      </xdr:nvSpPr>
      <xdr:spPr>
        <a:xfrm flipV="1">
          <a:off x="4000500" y="6088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332</xdr:row>
      <xdr:rowOff>85725</xdr:rowOff>
    </xdr:from>
    <xdr:to>
      <xdr:col>3</xdr:col>
      <xdr:colOff>0</xdr:colOff>
      <xdr:row>332</xdr:row>
      <xdr:rowOff>85725</xdr:rowOff>
    </xdr:to>
    <xdr:sp>
      <xdr:nvSpPr>
        <xdr:cNvPr id="36" name="Line 36"/>
        <xdr:cNvSpPr>
          <a:spLocks/>
        </xdr:cNvSpPr>
      </xdr:nvSpPr>
      <xdr:spPr>
        <a:xfrm flipV="1">
          <a:off x="4000500" y="6104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333</xdr:row>
      <xdr:rowOff>85725</xdr:rowOff>
    </xdr:from>
    <xdr:to>
      <xdr:col>3</xdr:col>
      <xdr:colOff>0</xdr:colOff>
      <xdr:row>333</xdr:row>
      <xdr:rowOff>85725</xdr:rowOff>
    </xdr:to>
    <xdr:sp>
      <xdr:nvSpPr>
        <xdr:cNvPr id="37" name="Line 37"/>
        <xdr:cNvSpPr>
          <a:spLocks/>
        </xdr:cNvSpPr>
      </xdr:nvSpPr>
      <xdr:spPr>
        <a:xfrm flipV="1">
          <a:off x="4000500" y="612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334</xdr:row>
      <xdr:rowOff>85725</xdr:rowOff>
    </xdr:from>
    <xdr:to>
      <xdr:col>3</xdr:col>
      <xdr:colOff>0</xdr:colOff>
      <xdr:row>334</xdr:row>
      <xdr:rowOff>85725</xdr:rowOff>
    </xdr:to>
    <xdr:sp>
      <xdr:nvSpPr>
        <xdr:cNvPr id="38" name="Line 38"/>
        <xdr:cNvSpPr>
          <a:spLocks/>
        </xdr:cNvSpPr>
      </xdr:nvSpPr>
      <xdr:spPr>
        <a:xfrm flipV="1">
          <a:off x="4000500" y="6136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335</xdr:row>
      <xdr:rowOff>85725</xdr:rowOff>
    </xdr:from>
    <xdr:to>
      <xdr:col>3</xdr:col>
      <xdr:colOff>0</xdr:colOff>
      <xdr:row>335</xdr:row>
      <xdr:rowOff>85725</xdr:rowOff>
    </xdr:to>
    <xdr:sp>
      <xdr:nvSpPr>
        <xdr:cNvPr id="39" name="Line 39"/>
        <xdr:cNvSpPr>
          <a:spLocks/>
        </xdr:cNvSpPr>
      </xdr:nvSpPr>
      <xdr:spPr>
        <a:xfrm flipV="1">
          <a:off x="4000500" y="6153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336</xdr:row>
      <xdr:rowOff>85725</xdr:rowOff>
    </xdr:from>
    <xdr:to>
      <xdr:col>3</xdr:col>
      <xdr:colOff>0</xdr:colOff>
      <xdr:row>336</xdr:row>
      <xdr:rowOff>85725</xdr:rowOff>
    </xdr:to>
    <xdr:sp>
      <xdr:nvSpPr>
        <xdr:cNvPr id="40" name="Line 40"/>
        <xdr:cNvSpPr>
          <a:spLocks/>
        </xdr:cNvSpPr>
      </xdr:nvSpPr>
      <xdr:spPr>
        <a:xfrm flipV="1">
          <a:off x="4000500" y="616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337</xdr:row>
      <xdr:rowOff>85725</xdr:rowOff>
    </xdr:from>
    <xdr:to>
      <xdr:col>3</xdr:col>
      <xdr:colOff>0</xdr:colOff>
      <xdr:row>337</xdr:row>
      <xdr:rowOff>85725</xdr:rowOff>
    </xdr:to>
    <xdr:sp>
      <xdr:nvSpPr>
        <xdr:cNvPr id="41" name="Line 41"/>
        <xdr:cNvSpPr>
          <a:spLocks/>
        </xdr:cNvSpPr>
      </xdr:nvSpPr>
      <xdr:spPr>
        <a:xfrm flipV="1">
          <a:off x="4000500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343</xdr:row>
      <xdr:rowOff>85725</xdr:rowOff>
    </xdr:from>
    <xdr:to>
      <xdr:col>3</xdr:col>
      <xdr:colOff>0</xdr:colOff>
      <xdr:row>343</xdr:row>
      <xdr:rowOff>85725</xdr:rowOff>
    </xdr:to>
    <xdr:sp>
      <xdr:nvSpPr>
        <xdr:cNvPr id="42" name="Line 42"/>
        <xdr:cNvSpPr>
          <a:spLocks/>
        </xdr:cNvSpPr>
      </xdr:nvSpPr>
      <xdr:spPr>
        <a:xfrm flipV="1">
          <a:off x="4000500" y="6282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344</xdr:row>
      <xdr:rowOff>85725</xdr:rowOff>
    </xdr:from>
    <xdr:to>
      <xdr:col>3</xdr:col>
      <xdr:colOff>0</xdr:colOff>
      <xdr:row>344</xdr:row>
      <xdr:rowOff>85725</xdr:rowOff>
    </xdr:to>
    <xdr:sp>
      <xdr:nvSpPr>
        <xdr:cNvPr id="43" name="Line 43"/>
        <xdr:cNvSpPr>
          <a:spLocks/>
        </xdr:cNvSpPr>
      </xdr:nvSpPr>
      <xdr:spPr>
        <a:xfrm flipV="1">
          <a:off x="4000500" y="629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340</xdr:row>
      <xdr:rowOff>85725</xdr:rowOff>
    </xdr:from>
    <xdr:to>
      <xdr:col>3</xdr:col>
      <xdr:colOff>0</xdr:colOff>
      <xdr:row>340</xdr:row>
      <xdr:rowOff>85725</xdr:rowOff>
    </xdr:to>
    <xdr:sp>
      <xdr:nvSpPr>
        <xdr:cNvPr id="44" name="Line 44"/>
        <xdr:cNvSpPr>
          <a:spLocks/>
        </xdr:cNvSpPr>
      </xdr:nvSpPr>
      <xdr:spPr>
        <a:xfrm flipV="1">
          <a:off x="4000500" y="6234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341</xdr:row>
      <xdr:rowOff>85725</xdr:rowOff>
    </xdr:from>
    <xdr:to>
      <xdr:col>3</xdr:col>
      <xdr:colOff>0</xdr:colOff>
      <xdr:row>341</xdr:row>
      <xdr:rowOff>85725</xdr:rowOff>
    </xdr:to>
    <xdr:sp>
      <xdr:nvSpPr>
        <xdr:cNvPr id="45" name="Line 45"/>
        <xdr:cNvSpPr>
          <a:spLocks/>
        </xdr:cNvSpPr>
      </xdr:nvSpPr>
      <xdr:spPr>
        <a:xfrm flipV="1">
          <a:off x="4000500" y="6250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342</xdr:row>
      <xdr:rowOff>85725</xdr:rowOff>
    </xdr:from>
    <xdr:to>
      <xdr:col>3</xdr:col>
      <xdr:colOff>0</xdr:colOff>
      <xdr:row>342</xdr:row>
      <xdr:rowOff>85725</xdr:rowOff>
    </xdr:to>
    <xdr:sp>
      <xdr:nvSpPr>
        <xdr:cNvPr id="46" name="Line 46"/>
        <xdr:cNvSpPr>
          <a:spLocks/>
        </xdr:cNvSpPr>
      </xdr:nvSpPr>
      <xdr:spPr>
        <a:xfrm flipV="1">
          <a:off x="4000500" y="6266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343</xdr:row>
      <xdr:rowOff>85725</xdr:rowOff>
    </xdr:from>
    <xdr:to>
      <xdr:col>3</xdr:col>
      <xdr:colOff>0</xdr:colOff>
      <xdr:row>343</xdr:row>
      <xdr:rowOff>85725</xdr:rowOff>
    </xdr:to>
    <xdr:sp>
      <xdr:nvSpPr>
        <xdr:cNvPr id="47" name="Line 47"/>
        <xdr:cNvSpPr>
          <a:spLocks/>
        </xdr:cNvSpPr>
      </xdr:nvSpPr>
      <xdr:spPr>
        <a:xfrm flipV="1">
          <a:off x="4000500" y="6282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344</xdr:row>
      <xdr:rowOff>85725</xdr:rowOff>
    </xdr:from>
    <xdr:to>
      <xdr:col>3</xdr:col>
      <xdr:colOff>0</xdr:colOff>
      <xdr:row>344</xdr:row>
      <xdr:rowOff>85725</xdr:rowOff>
    </xdr:to>
    <xdr:sp>
      <xdr:nvSpPr>
        <xdr:cNvPr id="48" name="Line 48"/>
        <xdr:cNvSpPr>
          <a:spLocks/>
        </xdr:cNvSpPr>
      </xdr:nvSpPr>
      <xdr:spPr>
        <a:xfrm flipV="1">
          <a:off x="4000500" y="629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345</xdr:row>
      <xdr:rowOff>85725</xdr:rowOff>
    </xdr:from>
    <xdr:to>
      <xdr:col>3</xdr:col>
      <xdr:colOff>0</xdr:colOff>
      <xdr:row>345</xdr:row>
      <xdr:rowOff>85725</xdr:rowOff>
    </xdr:to>
    <xdr:sp>
      <xdr:nvSpPr>
        <xdr:cNvPr id="49" name="Line 49"/>
        <xdr:cNvSpPr>
          <a:spLocks/>
        </xdr:cNvSpPr>
      </xdr:nvSpPr>
      <xdr:spPr>
        <a:xfrm flipV="1">
          <a:off x="4000500" y="6316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346</xdr:row>
      <xdr:rowOff>85725</xdr:rowOff>
    </xdr:from>
    <xdr:to>
      <xdr:col>3</xdr:col>
      <xdr:colOff>0</xdr:colOff>
      <xdr:row>346</xdr:row>
      <xdr:rowOff>85725</xdr:rowOff>
    </xdr:to>
    <xdr:sp>
      <xdr:nvSpPr>
        <xdr:cNvPr id="50" name="Line 50"/>
        <xdr:cNvSpPr>
          <a:spLocks/>
        </xdr:cNvSpPr>
      </xdr:nvSpPr>
      <xdr:spPr>
        <a:xfrm flipV="1">
          <a:off x="4000500" y="6332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347</xdr:row>
      <xdr:rowOff>85725</xdr:rowOff>
    </xdr:from>
    <xdr:to>
      <xdr:col>3</xdr:col>
      <xdr:colOff>0</xdr:colOff>
      <xdr:row>347</xdr:row>
      <xdr:rowOff>85725</xdr:rowOff>
    </xdr:to>
    <xdr:sp>
      <xdr:nvSpPr>
        <xdr:cNvPr id="51" name="Line 51"/>
        <xdr:cNvSpPr>
          <a:spLocks/>
        </xdr:cNvSpPr>
      </xdr:nvSpPr>
      <xdr:spPr>
        <a:xfrm flipV="1">
          <a:off x="4000500" y="6348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348</xdr:row>
      <xdr:rowOff>85725</xdr:rowOff>
    </xdr:from>
    <xdr:to>
      <xdr:col>3</xdr:col>
      <xdr:colOff>0</xdr:colOff>
      <xdr:row>348</xdr:row>
      <xdr:rowOff>85725</xdr:rowOff>
    </xdr:to>
    <xdr:sp>
      <xdr:nvSpPr>
        <xdr:cNvPr id="52" name="Line 52"/>
        <xdr:cNvSpPr>
          <a:spLocks/>
        </xdr:cNvSpPr>
      </xdr:nvSpPr>
      <xdr:spPr>
        <a:xfrm flipV="1">
          <a:off x="4000500" y="6364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349</xdr:row>
      <xdr:rowOff>85725</xdr:rowOff>
    </xdr:from>
    <xdr:to>
      <xdr:col>3</xdr:col>
      <xdr:colOff>0</xdr:colOff>
      <xdr:row>349</xdr:row>
      <xdr:rowOff>85725</xdr:rowOff>
    </xdr:to>
    <xdr:sp>
      <xdr:nvSpPr>
        <xdr:cNvPr id="53" name="Line 53"/>
        <xdr:cNvSpPr>
          <a:spLocks/>
        </xdr:cNvSpPr>
      </xdr:nvSpPr>
      <xdr:spPr>
        <a:xfrm flipV="1">
          <a:off x="4000500" y="6380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350</xdr:row>
      <xdr:rowOff>85725</xdr:rowOff>
    </xdr:from>
    <xdr:to>
      <xdr:col>3</xdr:col>
      <xdr:colOff>0</xdr:colOff>
      <xdr:row>350</xdr:row>
      <xdr:rowOff>85725</xdr:rowOff>
    </xdr:to>
    <xdr:sp>
      <xdr:nvSpPr>
        <xdr:cNvPr id="54" name="Line 54"/>
        <xdr:cNvSpPr>
          <a:spLocks/>
        </xdr:cNvSpPr>
      </xdr:nvSpPr>
      <xdr:spPr>
        <a:xfrm flipV="1">
          <a:off x="4000500" y="6396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351</xdr:row>
      <xdr:rowOff>85725</xdr:rowOff>
    </xdr:from>
    <xdr:to>
      <xdr:col>3</xdr:col>
      <xdr:colOff>0</xdr:colOff>
      <xdr:row>351</xdr:row>
      <xdr:rowOff>85725</xdr:rowOff>
    </xdr:to>
    <xdr:sp>
      <xdr:nvSpPr>
        <xdr:cNvPr id="55" name="Line 55"/>
        <xdr:cNvSpPr>
          <a:spLocks/>
        </xdr:cNvSpPr>
      </xdr:nvSpPr>
      <xdr:spPr>
        <a:xfrm flipV="1">
          <a:off x="4000500" y="6413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352</xdr:row>
      <xdr:rowOff>85725</xdr:rowOff>
    </xdr:from>
    <xdr:to>
      <xdr:col>3</xdr:col>
      <xdr:colOff>0</xdr:colOff>
      <xdr:row>352</xdr:row>
      <xdr:rowOff>85725</xdr:rowOff>
    </xdr:to>
    <xdr:sp>
      <xdr:nvSpPr>
        <xdr:cNvPr id="56" name="Line 56"/>
        <xdr:cNvSpPr>
          <a:spLocks/>
        </xdr:cNvSpPr>
      </xdr:nvSpPr>
      <xdr:spPr>
        <a:xfrm flipV="1">
          <a:off x="4000500" y="642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352</xdr:row>
      <xdr:rowOff>85725</xdr:rowOff>
    </xdr:from>
    <xdr:to>
      <xdr:col>3</xdr:col>
      <xdr:colOff>0</xdr:colOff>
      <xdr:row>352</xdr:row>
      <xdr:rowOff>85725</xdr:rowOff>
    </xdr:to>
    <xdr:sp>
      <xdr:nvSpPr>
        <xdr:cNvPr id="57" name="Line 57"/>
        <xdr:cNvSpPr>
          <a:spLocks/>
        </xdr:cNvSpPr>
      </xdr:nvSpPr>
      <xdr:spPr>
        <a:xfrm flipV="1">
          <a:off x="4000500" y="642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352</xdr:row>
      <xdr:rowOff>85725</xdr:rowOff>
    </xdr:from>
    <xdr:to>
      <xdr:col>3</xdr:col>
      <xdr:colOff>0</xdr:colOff>
      <xdr:row>352</xdr:row>
      <xdr:rowOff>85725</xdr:rowOff>
    </xdr:to>
    <xdr:sp>
      <xdr:nvSpPr>
        <xdr:cNvPr id="58" name="Line 58"/>
        <xdr:cNvSpPr>
          <a:spLocks/>
        </xdr:cNvSpPr>
      </xdr:nvSpPr>
      <xdr:spPr>
        <a:xfrm flipV="1">
          <a:off x="4000500" y="642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352</xdr:row>
      <xdr:rowOff>85725</xdr:rowOff>
    </xdr:from>
    <xdr:to>
      <xdr:col>3</xdr:col>
      <xdr:colOff>0</xdr:colOff>
      <xdr:row>352</xdr:row>
      <xdr:rowOff>85725</xdr:rowOff>
    </xdr:to>
    <xdr:sp>
      <xdr:nvSpPr>
        <xdr:cNvPr id="59" name="Line 59"/>
        <xdr:cNvSpPr>
          <a:spLocks/>
        </xdr:cNvSpPr>
      </xdr:nvSpPr>
      <xdr:spPr>
        <a:xfrm flipV="1">
          <a:off x="4000500" y="642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352</xdr:row>
      <xdr:rowOff>85725</xdr:rowOff>
    </xdr:from>
    <xdr:to>
      <xdr:col>3</xdr:col>
      <xdr:colOff>0</xdr:colOff>
      <xdr:row>352</xdr:row>
      <xdr:rowOff>85725</xdr:rowOff>
    </xdr:to>
    <xdr:sp>
      <xdr:nvSpPr>
        <xdr:cNvPr id="60" name="Line 60"/>
        <xdr:cNvSpPr>
          <a:spLocks/>
        </xdr:cNvSpPr>
      </xdr:nvSpPr>
      <xdr:spPr>
        <a:xfrm flipV="1">
          <a:off x="4000500" y="642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352</xdr:row>
      <xdr:rowOff>85725</xdr:rowOff>
    </xdr:from>
    <xdr:to>
      <xdr:col>3</xdr:col>
      <xdr:colOff>0</xdr:colOff>
      <xdr:row>352</xdr:row>
      <xdr:rowOff>85725</xdr:rowOff>
    </xdr:to>
    <xdr:sp>
      <xdr:nvSpPr>
        <xdr:cNvPr id="61" name="Line 61"/>
        <xdr:cNvSpPr>
          <a:spLocks/>
        </xdr:cNvSpPr>
      </xdr:nvSpPr>
      <xdr:spPr>
        <a:xfrm flipV="1">
          <a:off x="4000500" y="642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353</xdr:row>
      <xdr:rowOff>85725</xdr:rowOff>
    </xdr:from>
    <xdr:to>
      <xdr:col>3</xdr:col>
      <xdr:colOff>0</xdr:colOff>
      <xdr:row>353</xdr:row>
      <xdr:rowOff>85725</xdr:rowOff>
    </xdr:to>
    <xdr:sp>
      <xdr:nvSpPr>
        <xdr:cNvPr id="62" name="Line 62"/>
        <xdr:cNvSpPr>
          <a:spLocks/>
        </xdr:cNvSpPr>
      </xdr:nvSpPr>
      <xdr:spPr>
        <a:xfrm flipV="1">
          <a:off x="4000500" y="644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353</xdr:row>
      <xdr:rowOff>85725</xdr:rowOff>
    </xdr:from>
    <xdr:to>
      <xdr:col>3</xdr:col>
      <xdr:colOff>0</xdr:colOff>
      <xdr:row>353</xdr:row>
      <xdr:rowOff>85725</xdr:rowOff>
    </xdr:to>
    <xdr:sp>
      <xdr:nvSpPr>
        <xdr:cNvPr id="63" name="Line 63"/>
        <xdr:cNvSpPr>
          <a:spLocks/>
        </xdr:cNvSpPr>
      </xdr:nvSpPr>
      <xdr:spPr>
        <a:xfrm flipV="1">
          <a:off x="4000500" y="644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353</xdr:row>
      <xdr:rowOff>85725</xdr:rowOff>
    </xdr:from>
    <xdr:to>
      <xdr:col>3</xdr:col>
      <xdr:colOff>0</xdr:colOff>
      <xdr:row>353</xdr:row>
      <xdr:rowOff>85725</xdr:rowOff>
    </xdr:to>
    <xdr:sp>
      <xdr:nvSpPr>
        <xdr:cNvPr id="64" name="Line 64"/>
        <xdr:cNvSpPr>
          <a:spLocks/>
        </xdr:cNvSpPr>
      </xdr:nvSpPr>
      <xdr:spPr>
        <a:xfrm flipV="1">
          <a:off x="4000500" y="644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353</xdr:row>
      <xdr:rowOff>85725</xdr:rowOff>
    </xdr:from>
    <xdr:to>
      <xdr:col>3</xdr:col>
      <xdr:colOff>0</xdr:colOff>
      <xdr:row>353</xdr:row>
      <xdr:rowOff>85725</xdr:rowOff>
    </xdr:to>
    <xdr:sp>
      <xdr:nvSpPr>
        <xdr:cNvPr id="65" name="Line 65"/>
        <xdr:cNvSpPr>
          <a:spLocks/>
        </xdr:cNvSpPr>
      </xdr:nvSpPr>
      <xdr:spPr>
        <a:xfrm flipV="1">
          <a:off x="4000500" y="644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353</xdr:row>
      <xdr:rowOff>85725</xdr:rowOff>
    </xdr:from>
    <xdr:to>
      <xdr:col>3</xdr:col>
      <xdr:colOff>0</xdr:colOff>
      <xdr:row>353</xdr:row>
      <xdr:rowOff>85725</xdr:rowOff>
    </xdr:to>
    <xdr:sp>
      <xdr:nvSpPr>
        <xdr:cNvPr id="66" name="Line 66"/>
        <xdr:cNvSpPr>
          <a:spLocks/>
        </xdr:cNvSpPr>
      </xdr:nvSpPr>
      <xdr:spPr>
        <a:xfrm flipV="1">
          <a:off x="4000500" y="644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353</xdr:row>
      <xdr:rowOff>85725</xdr:rowOff>
    </xdr:from>
    <xdr:to>
      <xdr:col>3</xdr:col>
      <xdr:colOff>0</xdr:colOff>
      <xdr:row>353</xdr:row>
      <xdr:rowOff>85725</xdr:rowOff>
    </xdr:to>
    <xdr:sp>
      <xdr:nvSpPr>
        <xdr:cNvPr id="67" name="Line 67"/>
        <xdr:cNvSpPr>
          <a:spLocks/>
        </xdr:cNvSpPr>
      </xdr:nvSpPr>
      <xdr:spPr>
        <a:xfrm flipV="1">
          <a:off x="4000500" y="644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354</xdr:row>
      <xdr:rowOff>85725</xdr:rowOff>
    </xdr:from>
    <xdr:to>
      <xdr:col>3</xdr:col>
      <xdr:colOff>0</xdr:colOff>
      <xdr:row>354</xdr:row>
      <xdr:rowOff>85725</xdr:rowOff>
    </xdr:to>
    <xdr:sp>
      <xdr:nvSpPr>
        <xdr:cNvPr id="68" name="Line 68"/>
        <xdr:cNvSpPr>
          <a:spLocks/>
        </xdr:cNvSpPr>
      </xdr:nvSpPr>
      <xdr:spPr>
        <a:xfrm flipV="1">
          <a:off x="4000500" y="6461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354</xdr:row>
      <xdr:rowOff>85725</xdr:rowOff>
    </xdr:from>
    <xdr:to>
      <xdr:col>3</xdr:col>
      <xdr:colOff>0</xdr:colOff>
      <xdr:row>354</xdr:row>
      <xdr:rowOff>85725</xdr:rowOff>
    </xdr:to>
    <xdr:sp>
      <xdr:nvSpPr>
        <xdr:cNvPr id="69" name="Line 69"/>
        <xdr:cNvSpPr>
          <a:spLocks/>
        </xdr:cNvSpPr>
      </xdr:nvSpPr>
      <xdr:spPr>
        <a:xfrm flipV="1">
          <a:off x="4000500" y="6461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354</xdr:row>
      <xdr:rowOff>85725</xdr:rowOff>
    </xdr:from>
    <xdr:to>
      <xdr:col>3</xdr:col>
      <xdr:colOff>0</xdr:colOff>
      <xdr:row>354</xdr:row>
      <xdr:rowOff>85725</xdr:rowOff>
    </xdr:to>
    <xdr:sp>
      <xdr:nvSpPr>
        <xdr:cNvPr id="70" name="Line 70"/>
        <xdr:cNvSpPr>
          <a:spLocks/>
        </xdr:cNvSpPr>
      </xdr:nvSpPr>
      <xdr:spPr>
        <a:xfrm flipV="1">
          <a:off x="4000500" y="6461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355</xdr:row>
      <xdr:rowOff>85725</xdr:rowOff>
    </xdr:from>
    <xdr:to>
      <xdr:col>3</xdr:col>
      <xdr:colOff>0</xdr:colOff>
      <xdr:row>355</xdr:row>
      <xdr:rowOff>85725</xdr:rowOff>
    </xdr:to>
    <xdr:sp>
      <xdr:nvSpPr>
        <xdr:cNvPr id="71" name="Line 71"/>
        <xdr:cNvSpPr>
          <a:spLocks/>
        </xdr:cNvSpPr>
      </xdr:nvSpPr>
      <xdr:spPr>
        <a:xfrm flipV="1">
          <a:off x="4000500" y="6477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356</xdr:row>
      <xdr:rowOff>85725</xdr:rowOff>
    </xdr:from>
    <xdr:to>
      <xdr:col>3</xdr:col>
      <xdr:colOff>0</xdr:colOff>
      <xdr:row>356</xdr:row>
      <xdr:rowOff>85725</xdr:rowOff>
    </xdr:to>
    <xdr:sp>
      <xdr:nvSpPr>
        <xdr:cNvPr id="72" name="Line 72"/>
        <xdr:cNvSpPr>
          <a:spLocks/>
        </xdr:cNvSpPr>
      </xdr:nvSpPr>
      <xdr:spPr>
        <a:xfrm flipV="1">
          <a:off x="4000500" y="649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355</xdr:row>
      <xdr:rowOff>85725</xdr:rowOff>
    </xdr:from>
    <xdr:to>
      <xdr:col>3</xdr:col>
      <xdr:colOff>0</xdr:colOff>
      <xdr:row>355</xdr:row>
      <xdr:rowOff>85725</xdr:rowOff>
    </xdr:to>
    <xdr:sp>
      <xdr:nvSpPr>
        <xdr:cNvPr id="73" name="Line 73"/>
        <xdr:cNvSpPr>
          <a:spLocks/>
        </xdr:cNvSpPr>
      </xdr:nvSpPr>
      <xdr:spPr>
        <a:xfrm flipV="1">
          <a:off x="4000500" y="6477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356</xdr:row>
      <xdr:rowOff>85725</xdr:rowOff>
    </xdr:from>
    <xdr:to>
      <xdr:col>3</xdr:col>
      <xdr:colOff>0</xdr:colOff>
      <xdr:row>356</xdr:row>
      <xdr:rowOff>85725</xdr:rowOff>
    </xdr:to>
    <xdr:sp>
      <xdr:nvSpPr>
        <xdr:cNvPr id="74" name="Line 74"/>
        <xdr:cNvSpPr>
          <a:spLocks/>
        </xdr:cNvSpPr>
      </xdr:nvSpPr>
      <xdr:spPr>
        <a:xfrm flipV="1">
          <a:off x="4000500" y="649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355</xdr:row>
      <xdr:rowOff>85725</xdr:rowOff>
    </xdr:from>
    <xdr:to>
      <xdr:col>3</xdr:col>
      <xdr:colOff>0</xdr:colOff>
      <xdr:row>355</xdr:row>
      <xdr:rowOff>85725</xdr:rowOff>
    </xdr:to>
    <xdr:sp>
      <xdr:nvSpPr>
        <xdr:cNvPr id="75" name="Line 75"/>
        <xdr:cNvSpPr>
          <a:spLocks/>
        </xdr:cNvSpPr>
      </xdr:nvSpPr>
      <xdr:spPr>
        <a:xfrm flipV="1">
          <a:off x="4000500" y="6477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356</xdr:row>
      <xdr:rowOff>85725</xdr:rowOff>
    </xdr:from>
    <xdr:to>
      <xdr:col>3</xdr:col>
      <xdr:colOff>0</xdr:colOff>
      <xdr:row>356</xdr:row>
      <xdr:rowOff>85725</xdr:rowOff>
    </xdr:to>
    <xdr:sp>
      <xdr:nvSpPr>
        <xdr:cNvPr id="76" name="Line 76"/>
        <xdr:cNvSpPr>
          <a:spLocks/>
        </xdr:cNvSpPr>
      </xdr:nvSpPr>
      <xdr:spPr>
        <a:xfrm flipV="1">
          <a:off x="4000500" y="649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355</xdr:row>
      <xdr:rowOff>85725</xdr:rowOff>
    </xdr:from>
    <xdr:to>
      <xdr:col>3</xdr:col>
      <xdr:colOff>0</xdr:colOff>
      <xdr:row>355</xdr:row>
      <xdr:rowOff>85725</xdr:rowOff>
    </xdr:to>
    <xdr:sp>
      <xdr:nvSpPr>
        <xdr:cNvPr id="77" name="Line 77"/>
        <xdr:cNvSpPr>
          <a:spLocks/>
        </xdr:cNvSpPr>
      </xdr:nvSpPr>
      <xdr:spPr>
        <a:xfrm flipV="1">
          <a:off x="4000500" y="6477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356</xdr:row>
      <xdr:rowOff>85725</xdr:rowOff>
    </xdr:from>
    <xdr:to>
      <xdr:col>3</xdr:col>
      <xdr:colOff>0</xdr:colOff>
      <xdr:row>356</xdr:row>
      <xdr:rowOff>85725</xdr:rowOff>
    </xdr:to>
    <xdr:sp>
      <xdr:nvSpPr>
        <xdr:cNvPr id="78" name="Line 78"/>
        <xdr:cNvSpPr>
          <a:spLocks/>
        </xdr:cNvSpPr>
      </xdr:nvSpPr>
      <xdr:spPr>
        <a:xfrm flipV="1">
          <a:off x="4000500" y="649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355</xdr:row>
      <xdr:rowOff>85725</xdr:rowOff>
    </xdr:from>
    <xdr:to>
      <xdr:col>3</xdr:col>
      <xdr:colOff>0</xdr:colOff>
      <xdr:row>355</xdr:row>
      <xdr:rowOff>85725</xdr:rowOff>
    </xdr:to>
    <xdr:sp>
      <xdr:nvSpPr>
        <xdr:cNvPr id="79" name="Line 79"/>
        <xdr:cNvSpPr>
          <a:spLocks/>
        </xdr:cNvSpPr>
      </xdr:nvSpPr>
      <xdr:spPr>
        <a:xfrm flipV="1">
          <a:off x="4000500" y="6477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356</xdr:row>
      <xdr:rowOff>85725</xdr:rowOff>
    </xdr:from>
    <xdr:to>
      <xdr:col>3</xdr:col>
      <xdr:colOff>0</xdr:colOff>
      <xdr:row>356</xdr:row>
      <xdr:rowOff>85725</xdr:rowOff>
    </xdr:to>
    <xdr:sp>
      <xdr:nvSpPr>
        <xdr:cNvPr id="80" name="Line 80"/>
        <xdr:cNvSpPr>
          <a:spLocks/>
        </xdr:cNvSpPr>
      </xdr:nvSpPr>
      <xdr:spPr>
        <a:xfrm flipV="1">
          <a:off x="4000500" y="649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355</xdr:row>
      <xdr:rowOff>85725</xdr:rowOff>
    </xdr:from>
    <xdr:to>
      <xdr:col>3</xdr:col>
      <xdr:colOff>0</xdr:colOff>
      <xdr:row>355</xdr:row>
      <xdr:rowOff>85725</xdr:rowOff>
    </xdr:to>
    <xdr:sp>
      <xdr:nvSpPr>
        <xdr:cNvPr id="81" name="Line 81"/>
        <xdr:cNvSpPr>
          <a:spLocks/>
        </xdr:cNvSpPr>
      </xdr:nvSpPr>
      <xdr:spPr>
        <a:xfrm flipV="1">
          <a:off x="4000500" y="6477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356</xdr:row>
      <xdr:rowOff>85725</xdr:rowOff>
    </xdr:from>
    <xdr:to>
      <xdr:col>3</xdr:col>
      <xdr:colOff>0</xdr:colOff>
      <xdr:row>356</xdr:row>
      <xdr:rowOff>85725</xdr:rowOff>
    </xdr:to>
    <xdr:sp>
      <xdr:nvSpPr>
        <xdr:cNvPr id="82" name="Line 82"/>
        <xdr:cNvSpPr>
          <a:spLocks/>
        </xdr:cNvSpPr>
      </xdr:nvSpPr>
      <xdr:spPr>
        <a:xfrm flipV="1">
          <a:off x="4000500" y="649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357</xdr:row>
      <xdr:rowOff>85725</xdr:rowOff>
    </xdr:from>
    <xdr:to>
      <xdr:col>3</xdr:col>
      <xdr:colOff>0</xdr:colOff>
      <xdr:row>357</xdr:row>
      <xdr:rowOff>85725</xdr:rowOff>
    </xdr:to>
    <xdr:sp>
      <xdr:nvSpPr>
        <xdr:cNvPr id="83" name="Line 83"/>
        <xdr:cNvSpPr>
          <a:spLocks/>
        </xdr:cNvSpPr>
      </xdr:nvSpPr>
      <xdr:spPr>
        <a:xfrm flipV="1">
          <a:off x="4000500" y="651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85725</xdr:rowOff>
    </xdr:from>
    <xdr:to>
      <xdr:col>3</xdr:col>
      <xdr:colOff>0</xdr:colOff>
      <xdr:row>358</xdr:row>
      <xdr:rowOff>85725</xdr:rowOff>
    </xdr:to>
    <xdr:sp>
      <xdr:nvSpPr>
        <xdr:cNvPr id="84" name="Line 84"/>
        <xdr:cNvSpPr>
          <a:spLocks/>
        </xdr:cNvSpPr>
      </xdr:nvSpPr>
      <xdr:spPr>
        <a:xfrm flipV="1">
          <a:off x="4000500" y="6526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359</xdr:row>
      <xdr:rowOff>85725</xdr:rowOff>
    </xdr:from>
    <xdr:to>
      <xdr:col>3</xdr:col>
      <xdr:colOff>0</xdr:colOff>
      <xdr:row>359</xdr:row>
      <xdr:rowOff>85725</xdr:rowOff>
    </xdr:to>
    <xdr:sp>
      <xdr:nvSpPr>
        <xdr:cNvPr id="85" name="Line 85"/>
        <xdr:cNvSpPr>
          <a:spLocks/>
        </xdr:cNvSpPr>
      </xdr:nvSpPr>
      <xdr:spPr>
        <a:xfrm flipV="1">
          <a:off x="4000500" y="654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360</xdr:row>
      <xdr:rowOff>85725</xdr:rowOff>
    </xdr:from>
    <xdr:to>
      <xdr:col>3</xdr:col>
      <xdr:colOff>0</xdr:colOff>
      <xdr:row>360</xdr:row>
      <xdr:rowOff>85725</xdr:rowOff>
    </xdr:to>
    <xdr:sp>
      <xdr:nvSpPr>
        <xdr:cNvPr id="86" name="Line 86"/>
        <xdr:cNvSpPr>
          <a:spLocks/>
        </xdr:cNvSpPr>
      </xdr:nvSpPr>
      <xdr:spPr>
        <a:xfrm flipV="1">
          <a:off x="4000500" y="6558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85725</xdr:rowOff>
    </xdr:from>
    <xdr:to>
      <xdr:col>3</xdr:col>
      <xdr:colOff>0</xdr:colOff>
      <xdr:row>361</xdr:row>
      <xdr:rowOff>85725</xdr:rowOff>
    </xdr:to>
    <xdr:sp>
      <xdr:nvSpPr>
        <xdr:cNvPr id="87" name="Line 87"/>
        <xdr:cNvSpPr>
          <a:spLocks/>
        </xdr:cNvSpPr>
      </xdr:nvSpPr>
      <xdr:spPr>
        <a:xfrm flipV="1">
          <a:off x="4000500" y="6575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85725</xdr:rowOff>
    </xdr:from>
    <xdr:to>
      <xdr:col>3</xdr:col>
      <xdr:colOff>0</xdr:colOff>
      <xdr:row>362</xdr:row>
      <xdr:rowOff>85725</xdr:rowOff>
    </xdr:to>
    <xdr:sp>
      <xdr:nvSpPr>
        <xdr:cNvPr id="88" name="Line 88"/>
        <xdr:cNvSpPr>
          <a:spLocks/>
        </xdr:cNvSpPr>
      </xdr:nvSpPr>
      <xdr:spPr>
        <a:xfrm flipV="1">
          <a:off x="4000500" y="6591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363</xdr:row>
      <xdr:rowOff>85725</xdr:rowOff>
    </xdr:from>
    <xdr:to>
      <xdr:col>3</xdr:col>
      <xdr:colOff>0</xdr:colOff>
      <xdr:row>363</xdr:row>
      <xdr:rowOff>85725</xdr:rowOff>
    </xdr:to>
    <xdr:sp>
      <xdr:nvSpPr>
        <xdr:cNvPr id="89" name="Line 89"/>
        <xdr:cNvSpPr>
          <a:spLocks/>
        </xdr:cNvSpPr>
      </xdr:nvSpPr>
      <xdr:spPr>
        <a:xfrm flipV="1">
          <a:off x="4000500" y="6607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364</xdr:row>
      <xdr:rowOff>85725</xdr:rowOff>
    </xdr:from>
    <xdr:to>
      <xdr:col>3</xdr:col>
      <xdr:colOff>0</xdr:colOff>
      <xdr:row>364</xdr:row>
      <xdr:rowOff>85725</xdr:rowOff>
    </xdr:to>
    <xdr:sp>
      <xdr:nvSpPr>
        <xdr:cNvPr id="90" name="Line 90"/>
        <xdr:cNvSpPr>
          <a:spLocks/>
        </xdr:cNvSpPr>
      </xdr:nvSpPr>
      <xdr:spPr>
        <a:xfrm flipV="1">
          <a:off x="4000500" y="662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365</xdr:row>
      <xdr:rowOff>85725</xdr:rowOff>
    </xdr:from>
    <xdr:to>
      <xdr:col>3</xdr:col>
      <xdr:colOff>0</xdr:colOff>
      <xdr:row>365</xdr:row>
      <xdr:rowOff>85725</xdr:rowOff>
    </xdr:to>
    <xdr:sp>
      <xdr:nvSpPr>
        <xdr:cNvPr id="91" name="Line 91"/>
        <xdr:cNvSpPr>
          <a:spLocks/>
        </xdr:cNvSpPr>
      </xdr:nvSpPr>
      <xdr:spPr>
        <a:xfrm flipV="1">
          <a:off x="4000500" y="6639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366</xdr:row>
      <xdr:rowOff>85725</xdr:rowOff>
    </xdr:from>
    <xdr:to>
      <xdr:col>3</xdr:col>
      <xdr:colOff>0</xdr:colOff>
      <xdr:row>366</xdr:row>
      <xdr:rowOff>85725</xdr:rowOff>
    </xdr:to>
    <xdr:sp>
      <xdr:nvSpPr>
        <xdr:cNvPr id="92" name="Line 92"/>
        <xdr:cNvSpPr>
          <a:spLocks/>
        </xdr:cNvSpPr>
      </xdr:nvSpPr>
      <xdr:spPr>
        <a:xfrm flipV="1">
          <a:off x="4000500" y="6656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367</xdr:row>
      <xdr:rowOff>85725</xdr:rowOff>
    </xdr:from>
    <xdr:to>
      <xdr:col>3</xdr:col>
      <xdr:colOff>0</xdr:colOff>
      <xdr:row>367</xdr:row>
      <xdr:rowOff>85725</xdr:rowOff>
    </xdr:to>
    <xdr:sp>
      <xdr:nvSpPr>
        <xdr:cNvPr id="93" name="Line 93"/>
        <xdr:cNvSpPr>
          <a:spLocks/>
        </xdr:cNvSpPr>
      </xdr:nvSpPr>
      <xdr:spPr>
        <a:xfrm flipV="1">
          <a:off x="4000500" y="667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368</xdr:row>
      <xdr:rowOff>85725</xdr:rowOff>
    </xdr:from>
    <xdr:to>
      <xdr:col>3</xdr:col>
      <xdr:colOff>0</xdr:colOff>
      <xdr:row>368</xdr:row>
      <xdr:rowOff>85725</xdr:rowOff>
    </xdr:to>
    <xdr:sp>
      <xdr:nvSpPr>
        <xdr:cNvPr id="94" name="Line 94"/>
        <xdr:cNvSpPr>
          <a:spLocks/>
        </xdr:cNvSpPr>
      </xdr:nvSpPr>
      <xdr:spPr>
        <a:xfrm flipV="1">
          <a:off x="4000500" y="6688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357</xdr:row>
      <xdr:rowOff>85725</xdr:rowOff>
    </xdr:from>
    <xdr:to>
      <xdr:col>3</xdr:col>
      <xdr:colOff>0</xdr:colOff>
      <xdr:row>357</xdr:row>
      <xdr:rowOff>85725</xdr:rowOff>
    </xdr:to>
    <xdr:sp>
      <xdr:nvSpPr>
        <xdr:cNvPr id="95" name="Line 95"/>
        <xdr:cNvSpPr>
          <a:spLocks/>
        </xdr:cNvSpPr>
      </xdr:nvSpPr>
      <xdr:spPr>
        <a:xfrm flipV="1">
          <a:off x="4000500" y="651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85725</xdr:rowOff>
    </xdr:from>
    <xdr:to>
      <xdr:col>3</xdr:col>
      <xdr:colOff>0</xdr:colOff>
      <xdr:row>358</xdr:row>
      <xdr:rowOff>85725</xdr:rowOff>
    </xdr:to>
    <xdr:sp>
      <xdr:nvSpPr>
        <xdr:cNvPr id="96" name="Line 96"/>
        <xdr:cNvSpPr>
          <a:spLocks/>
        </xdr:cNvSpPr>
      </xdr:nvSpPr>
      <xdr:spPr>
        <a:xfrm flipV="1">
          <a:off x="4000500" y="6526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359</xdr:row>
      <xdr:rowOff>85725</xdr:rowOff>
    </xdr:from>
    <xdr:to>
      <xdr:col>3</xdr:col>
      <xdr:colOff>0</xdr:colOff>
      <xdr:row>359</xdr:row>
      <xdr:rowOff>85725</xdr:rowOff>
    </xdr:to>
    <xdr:sp>
      <xdr:nvSpPr>
        <xdr:cNvPr id="97" name="Line 97"/>
        <xdr:cNvSpPr>
          <a:spLocks/>
        </xdr:cNvSpPr>
      </xdr:nvSpPr>
      <xdr:spPr>
        <a:xfrm flipV="1">
          <a:off x="4000500" y="654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360</xdr:row>
      <xdr:rowOff>85725</xdr:rowOff>
    </xdr:from>
    <xdr:to>
      <xdr:col>3</xdr:col>
      <xdr:colOff>0</xdr:colOff>
      <xdr:row>360</xdr:row>
      <xdr:rowOff>85725</xdr:rowOff>
    </xdr:to>
    <xdr:sp>
      <xdr:nvSpPr>
        <xdr:cNvPr id="98" name="Line 98"/>
        <xdr:cNvSpPr>
          <a:spLocks/>
        </xdr:cNvSpPr>
      </xdr:nvSpPr>
      <xdr:spPr>
        <a:xfrm flipV="1">
          <a:off x="4000500" y="6558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85725</xdr:rowOff>
    </xdr:from>
    <xdr:to>
      <xdr:col>3</xdr:col>
      <xdr:colOff>0</xdr:colOff>
      <xdr:row>361</xdr:row>
      <xdr:rowOff>85725</xdr:rowOff>
    </xdr:to>
    <xdr:sp>
      <xdr:nvSpPr>
        <xdr:cNvPr id="99" name="Line 99"/>
        <xdr:cNvSpPr>
          <a:spLocks/>
        </xdr:cNvSpPr>
      </xdr:nvSpPr>
      <xdr:spPr>
        <a:xfrm flipV="1">
          <a:off x="4000500" y="6575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85725</xdr:rowOff>
    </xdr:from>
    <xdr:to>
      <xdr:col>3</xdr:col>
      <xdr:colOff>0</xdr:colOff>
      <xdr:row>362</xdr:row>
      <xdr:rowOff>85725</xdr:rowOff>
    </xdr:to>
    <xdr:sp>
      <xdr:nvSpPr>
        <xdr:cNvPr id="100" name="Line 100"/>
        <xdr:cNvSpPr>
          <a:spLocks/>
        </xdr:cNvSpPr>
      </xdr:nvSpPr>
      <xdr:spPr>
        <a:xfrm flipV="1">
          <a:off x="4000500" y="6591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363</xdr:row>
      <xdr:rowOff>85725</xdr:rowOff>
    </xdr:from>
    <xdr:to>
      <xdr:col>3</xdr:col>
      <xdr:colOff>0</xdr:colOff>
      <xdr:row>363</xdr:row>
      <xdr:rowOff>85725</xdr:rowOff>
    </xdr:to>
    <xdr:sp>
      <xdr:nvSpPr>
        <xdr:cNvPr id="101" name="Line 101"/>
        <xdr:cNvSpPr>
          <a:spLocks/>
        </xdr:cNvSpPr>
      </xdr:nvSpPr>
      <xdr:spPr>
        <a:xfrm flipV="1">
          <a:off x="4000500" y="6607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364</xdr:row>
      <xdr:rowOff>85725</xdr:rowOff>
    </xdr:from>
    <xdr:to>
      <xdr:col>3</xdr:col>
      <xdr:colOff>0</xdr:colOff>
      <xdr:row>364</xdr:row>
      <xdr:rowOff>85725</xdr:rowOff>
    </xdr:to>
    <xdr:sp>
      <xdr:nvSpPr>
        <xdr:cNvPr id="102" name="Line 102"/>
        <xdr:cNvSpPr>
          <a:spLocks/>
        </xdr:cNvSpPr>
      </xdr:nvSpPr>
      <xdr:spPr>
        <a:xfrm flipV="1">
          <a:off x="4000500" y="662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365</xdr:row>
      <xdr:rowOff>85725</xdr:rowOff>
    </xdr:from>
    <xdr:to>
      <xdr:col>3</xdr:col>
      <xdr:colOff>0</xdr:colOff>
      <xdr:row>365</xdr:row>
      <xdr:rowOff>85725</xdr:rowOff>
    </xdr:to>
    <xdr:sp>
      <xdr:nvSpPr>
        <xdr:cNvPr id="103" name="Line 103"/>
        <xdr:cNvSpPr>
          <a:spLocks/>
        </xdr:cNvSpPr>
      </xdr:nvSpPr>
      <xdr:spPr>
        <a:xfrm flipV="1">
          <a:off x="4000500" y="6639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366</xdr:row>
      <xdr:rowOff>85725</xdr:rowOff>
    </xdr:from>
    <xdr:to>
      <xdr:col>3</xdr:col>
      <xdr:colOff>0</xdr:colOff>
      <xdr:row>366</xdr:row>
      <xdr:rowOff>85725</xdr:rowOff>
    </xdr:to>
    <xdr:sp>
      <xdr:nvSpPr>
        <xdr:cNvPr id="104" name="Line 104"/>
        <xdr:cNvSpPr>
          <a:spLocks/>
        </xdr:cNvSpPr>
      </xdr:nvSpPr>
      <xdr:spPr>
        <a:xfrm flipV="1">
          <a:off x="4000500" y="6656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367</xdr:row>
      <xdr:rowOff>85725</xdr:rowOff>
    </xdr:from>
    <xdr:to>
      <xdr:col>3</xdr:col>
      <xdr:colOff>0</xdr:colOff>
      <xdr:row>367</xdr:row>
      <xdr:rowOff>85725</xdr:rowOff>
    </xdr:to>
    <xdr:sp>
      <xdr:nvSpPr>
        <xdr:cNvPr id="105" name="Line 105"/>
        <xdr:cNvSpPr>
          <a:spLocks/>
        </xdr:cNvSpPr>
      </xdr:nvSpPr>
      <xdr:spPr>
        <a:xfrm flipV="1">
          <a:off x="4000500" y="667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368</xdr:row>
      <xdr:rowOff>85725</xdr:rowOff>
    </xdr:from>
    <xdr:to>
      <xdr:col>3</xdr:col>
      <xdr:colOff>0</xdr:colOff>
      <xdr:row>368</xdr:row>
      <xdr:rowOff>85725</xdr:rowOff>
    </xdr:to>
    <xdr:sp>
      <xdr:nvSpPr>
        <xdr:cNvPr id="106" name="Line 106"/>
        <xdr:cNvSpPr>
          <a:spLocks/>
        </xdr:cNvSpPr>
      </xdr:nvSpPr>
      <xdr:spPr>
        <a:xfrm flipV="1">
          <a:off x="4000500" y="6688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357</xdr:row>
      <xdr:rowOff>85725</xdr:rowOff>
    </xdr:from>
    <xdr:to>
      <xdr:col>3</xdr:col>
      <xdr:colOff>0</xdr:colOff>
      <xdr:row>357</xdr:row>
      <xdr:rowOff>85725</xdr:rowOff>
    </xdr:to>
    <xdr:sp>
      <xdr:nvSpPr>
        <xdr:cNvPr id="107" name="Line 107"/>
        <xdr:cNvSpPr>
          <a:spLocks/>
        </xdr:cNvSpPr>
      </xdr:nvSpPr>
      <xdr:spPr>
        <a:xfrm flipV="1">
          <a:off x="4000500" y="651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85725</xdr:rowOff>
    </xdr:from>
    <xdr:to>
      <xdr:col>3</xdr:col>
      <xdr:colOff>0</xdr:colOff>
      <xdr:row>358</xdr:row>
      <xdr:rowOff>85725</xdr:rowOff>
    </xdr:to>
    <xdr:sp>
      <xdr:nvSpPr>
        <xdr:cNvPr id="108" name="Line 108"/>
        <xdr:cNvSpPr>
          <a:spLocks/>
        </xdr:cNvSpPr>
      </xdr:nvSpPr>
      <xdr:spPr>
        <a:xfrm flipV="1">
          <a:off x="4000500" y="6526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359</xdr:row>
      <xdr:rowOff>85725</xdr:rowOff>
    </xdr:from>
    <xdr:to>
      <xdr:col>3</xdr:col>
      <xdr:colOff>0</xdr:colOff>
      <xdr:row>359</xdr:row>
      <xdr:rowOff>85725</xdr:rowOff>
    </xdr:to>
    <xdr:sp>
      <xdr:nvSpPr>
        <xdr:cNvPr id="109" name="Line 109"/>
        <xdr:cNvSpPr>
          <a:spLocks/>
        </xdr:cNvSpPr>
      </xdr:nvSpPr>
      <xdr:spPr>
        <a:xfrm flipV="1">
          <a:off x="4000500" y="654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360</xdr:row>
      <xdr:rowOff>85725</xdr:rowOff>
    </xdr:from>
    <xdr:to>
      <xdr:col>3</xdr:col>
      <xdr:colOff>0</xdr:colOff>
      <xdr:row>360</xdr:row>
      <xdr:rowOff>85725</xdr:rowOff>
    </xdr:to>
    <xdr:sp>
      <xdr:nvSpPr>
        <xdr:cNvPr id="110" name="Line 110"/>
        <xdr:cNvSpPr>
          <a:spLocks/>
        </xdr:cNvSpPr>
      </xdr:nvSpPr>
      <xdr:spPr>
        <a:xfrm flipV="1">
          <a:off x="4000500" y="6558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85725</xdr:rowOff>
    </xdr:from>
    <xdr:to>
      <xdr:col>3</xdr:col>
      <xdr:colOff>0</xdr:colOff>
      <xdr:row>361</xdr:row>
      <xdr:rowOff>85725</xdr:rowOff>
    </xdr:to>
    <xdr:sp>
      <xdr:nvSpPr>
        <xdr:cNvPr id="111" name="Line 111"/>
        <xdr:cNvSpPr>
          <a:spLocks/>
        </xdr:cNvSpPr>
      </xdr:nvSpPr>
      <xdr:spPr>
        <a:xfrm flipV="1">
          <a:off x="4000500" y="6575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85725</xdr:rowOff>
    </xdr:from>
    <xdr:to>
      <xdr:col>3</xdr:col>
      <xdr:colOff>0</xdr:colOff>
      <xdr:row>362</xdr:row>
      <xdr:rowOff>85725</xdr:rowOff>
    </xdr:to>
    <xdr:sp>
      <xdr:nvSpPr>
        <xdr:cNvPr id="112" name="Line 112"/>
        <xdr:cNvSpPr>
          <a:spLocks/>
        </xdr:cNvSpPr>
      </xdr:nvSpPr>
      <xdr:spPr>
        <a:xfrm flipV="1">
          <a:off x="4000500" y="6591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363</xdr:row>
      <xdr:rowOff>85725</xdr:rowOff>
    </xdr:from>
    <xdr:to>
      <xdr:col>3</xdr:col>
      <xdr:colOff>0</xdr:colOff>
      <xdr:row>363</xdr:row>
      <xdr:rowOff>85725</xdr:rowOff>
    </xdr:to>
    <xdr:sp>
      <xdr:nvSpPr>
        <xdr:cNvPr id="113" name="Line 113"/>
        <xdr:cNvSpPr>
          <a:spLocks/>
        </xdr:cNvSpPr>
      </xdr:nvSpPr>
      <xdr:spPr>
        <a:xfrm flipV="1">
          <a:off x="4000500" y="6607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364</xdr:row>
      <xdr:rowOff>85725</xdr:rowOff>
    </xdr:from>
    <xdr:to>
      <xdr:col>3</xdr:col>
      <xdr:colOff>0</xdr:colOff>
      <xdr:row>364</xdr:row>
      <xdr:rowOff>85725</xdr:rowOff>
    </xdr:to>
    <xdr:sp>
      <xdr:nvSpPr>
        <xdr:cNvPr id="114" name="Line 114"/>
        <xdr:cNvSpPr>
          <a:spLocks/>
        </xdr:cNvSpPr>
      </xdr:nvSpPr>
      <xdr:spPr>
        <a:xfrm flipV="1">
          <a:off x="4000500" y="662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365</xdr:row>
      <xdr:rowOff>85725</xdr:rowOff>
    </xdr:from>
    <xdr:to>
      <xdr:col>3</xdr:col>
      <xdr:colOff>0</xdr:colOff>
      <xdr:row>365</xdr:row>
      <xdr:rowOff>85725</xdr:rowOff>
    </xdr:to>
    <xdr:sp>
      <xdr:nvSpPr>
        <xdr:cNvPr id="115" name="Line 115"/>
        <xdr:cNvSpPr>
          <a:spLocks/>
        </xdr:cNvSpPr>
      </xdr:nvSpPr>
      <xdr:spPr>
        <a:xfrm flipV="1">
          <a:off x="4000500" y="6639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366</xdr:row>
      <xdr:rowOff>85725</xdr:rowOff>
    </xdr:from>
    <xdr:to>
      <xdr:col>3</xdr:col>
      <xdr:colOff>0</xdr:colOff>
      <xdr:row>366</xdr:row>
      <xdr:rowOff>85725</xdr:rowOff>
    </xdr:to>
    <xdr:sp>
      <xdr:nvSpPr>
        <xdr:cNvPr id="116" name="Line 116"/>
        <xdr:cNvSpPr>
          <a:spLocks/>
        </xdr:cNvSpPr>
      </xdr:nvSpPr>
      <xdr:spPr>
        <a:xfrm flipV="1">
          <a:off x="4000500" y="6656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367</xdr:row>
      <xdr:rowOff>85725</xdr:rowOff>
    </xdr:from>
    <xdr:to>
      <xdr:col>3</xdr:col>
      <xdr:colOff>0</xdr:colOff>
      <xdr:row>367</xdr:row>
      <xdr:rowOff>85725</xdr:rowOff>
    </xdr:to>
    <xdr:sp>
      <xdr:nvSpPr>
        <xdr:cNvPr id="117" name="Line 117"/>
        <xdr:cNvSpPr>
          <a:spLocks/>
        </xdr:cNvSpPr>
      </xdr:nvSpPr>
      <xdr:spPr>
        <a:xfrm flipV="1">
          <a:off x="4000500" y="667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368</xdr:row>
      <xdr:rowOff>85725</xdr:rowOff>
    </xdr:from>
    <xdr:to>
      <xdr:col>3</xdr:col>
      <xdr:colOff>0</xdr:colOff>
      <xdr:row>368</xdr:row>
      <xdr:rowOff>85725</xdr:rowOff>
    </xdr:to>
    <xdr:sp>
      <xdr:nvSpPr>
        <xdr:cNvPr id="118" name="Line 118"/>
        <xdr:cNvSpPr>
          <a:spLocks/>
        </xdr:cNvSpPr>
      </xdr:nvSpPr>
      <xdr:spPr>
        <a:xfrm flipV="1">
          <a:off x="4000500" y="6688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370</xdr:row>
      <xdr:rowOff>85725</xdr:rowOff>
    </xdr:from>
    <xdr:to>
      <xdr:col>3</xdr:col>
      <xdr:colOff>0</xdr:colOff>
      <xdr:row>370</xdr:row>
      <xdr:rowOff>85725</xdr:rowOff>
    </xdr:to>
    <xdr:sp>
      <xdr:nvSpPr>
        <xdr:cNvPr id="119" name="Line 119"/>
        <xdr:cNvSpPr>
          <a:spLocks/>
        </xdr:cNvSpPr>
      </xdr:nvSpPr>
      <xdr:spPr>
        <a:xfrm flipV="1">
          <a:off x="4000500" y="672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369</xdr:row>
      <xdr:rowOff>85725</xdr:rowOff>
    </xdr:from>
    <xdr:to>
      <xdr:col>3</xdr:col>
      <xdr:colOff>0</xdr:colOff>
      <xdr:row>369</xdr:row>
      <xdr:rowOff>85725</xdr:rowOff>
    </xdr:to>
    <xdr:sp>
      <xdr:nvSpPr>
        <xdr:cNvPr id="120" name="Line 120"/>
        <xdr:cNvSpPr>
          <a:spLocks/>
        </xdr:cNvSpPr>
      </xdr:nvSpPr>
      <xdr:spPr>
        <a:xfrm flipV="1">
          <a:off x="4000500" y="6704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370</xdr:row>
      <xdr:rowOff>85725</xdr:rowOff>
    </xdr:from>
    <xdr:to>
      <xdr:col>3</xdr:col>
      <xdr:colOff>0</xdr:colOff>
      <xdr:row>370</xdr:row>
      <xdr:rowOff>85725</xdr:rowOff>
    </xdr:to>
    <xdr:sp>
      <xdr:nvSpPr>
        <xdr:cNvPr id="121" name="Line 121"/>
        <xdr:cNvSpPr>
          <a:spLocks/>
        </xdr:cNvSpPr>
      </xdr:nvSpPr>
      <xdr:spPr>
        <a:xfrm flipV="1">
          <a:off x="4000500" y="672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371</xdr:row>
      <xdr:rowOff>85725</xdr:rowOff>
    </xdr:from>
    <xdr:to>
      <xdr:col>3</xdr:col>
      <xdr:colOff>0</xdr:colOff>
      <xdr:row>371</xdr:row>
      <xdr:rowOff>85725</xdr:rowOff>
    </xdr:to>
    <xdr:sp>
      <xdr:nvSpPr>
        <xdr:cNvPr id="122" name="Line 122"/>
        <xdr:cNvSpPr>
          <a:spLocks/>
        </xdr:cNvSpPr>
      </xdr:nvSpPr>
      <xdr:spPr>
        <a:xfrm flipV="1">
          <a:off x="4000500" y="673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372</xdr:row>
      <xdr:rowOff>85725</xdr:rowOff>
    </xdr:from>
    <xdr:to>
      <xdr:col>3</xdr:col>
      <xdr:colOff>0</xdr:colOff>
      <xdr:row>372</xdr:row>
      <xdr:rowOff>85725</xdr:rowOff>
    </xdr:to>
    <xdr:sp>
      <xdr:nvSpPr>
        <xdr:cNvPr id="123" name="Line 123"/>
        <xdr:cNvSpPr>
          <a:spLocks/>
        </xdr:cNvSpPr>
      </xdr:nvSpPr>
      <xdr:spPr>
        <a:xfrm flipV="1">
          <a:off x="4000500" y="6753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374</xdr:row>
      <xdr:rowOff>85725</xdr:rowOff>
    </xdr:from>
    <xdr:to>
      <xdr:col>3</xdr:col>
      <xdr:colOff>0</xdr:colOff>
      <xdr:row>374</xdr:row>
      <xdr:rowOff>85725</xdr:rowOff>
    </xdr:to>
    <xdr:sp>
      <xdr:nvSpPr>
        <xdr:cNvPr id="124" name="Line 124"/>
        <xdr:cNvSpPr>
          <a:spLocks/>
        </xdr:cNvSpPr>
      </xdr:nvSpPr>
      <xdr:spPr>
        <a:xfrm flipV="1">
          <a:off x="4000500" y="678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375</xdr:row>
      <xdr:rowOff>85725</xdr:rowOff>
    </xdr:from>
    <xdr:to>
      <xdr:col>3</xdr:col>
      <xdr:colOff>0</xdr:colOff>
      <xdr:row>375</xdr:row>
      <xdr:rowOff>85725</xdr:rowOff>
    </xdr:to>
    <xdr:sp>
      <xdr:nvSpPr>
        <xdr:cNvPr id="125" name="Line 125"/>
        <xdr:cNvSpPr>
          <a:spLocks/>
        </xdr:cNvSpPr>
      </xdr:nvSpPr>
      <xdr:spPr>
        <a:xfrm flipV="1">
          <a:off x="4000500" y="6801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376</xdr:row>
      <xdr:rowOff>85725</xdr:rowOff>
    </xdr:from>
    <xdr:to>
      <xdr:col>3</xdr:col>
      <xdr:colOff>0</xdr:colOff>
      <xdr:row>376</xdr:row>
      <xdr:rowOff>85725</xdr:rowOff>
    </xdr:to>
    <xdr:sp>
      <xdr:nvSpPr>
        <xdr:cNvPr id="126" name="Line 126"/>
        <xdr:cNvSpPr>
          <a:spLocks/>
        </xdr:cNvSpPr>
      </xdr:nvSpPr>
      <xdr:spPr>
        <a:xfrm flipV="1">
          <a:off x="4000500" y="681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377</xdr:row>
      <xdr:rowOff>85725</xdr:rowOff>
    </xdr:from>
    <xdr:to>
      <xdr:col>3</xdr:col>
      <xdr:colOff>0</xdr:colOff>
      <xdr:row>377</xdr:row>
      <xdr:rowOff>85725</xdr:rowOff>
    </xdr:to>
    <xdr:sp>
      <xdr:nvSpPr>
        <xdr:cNvPr id="127" name="Line 127"/>
        <xdr:cNvSpPr>
          <a:spLocks/>
        </xdr:cNvSpPr>
      </xdr:nvSpPr>
      <xdr:spPr>
        <a:xfrm flipV="1">
          <a:off x="40005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378</xdr:row>
      <xdr:rowOff>85725</xdr:rowOff>
    </xdr:from>
    <xdr:to>
      <xdr:col>3</xdr:col>
      <xdr:colOff>0</xdr:colOff>
      <xdr:row>378</xdr:row>
      <xdr:rowOff>85725</xdr:rowOff>
    </xdr:to>
    <xdr:sp>
      <xdr:nvSpPr>
        <xdr:cNvPr id="128" name="Line 128"/>
        <xdr:cNvSpPr>
          <a:spLocks/>
        </xdr:cNvSpPr>
      </xdr:nvSpPr>
      <xdr:spPr>
        <a:xfrm flipV="1">
          <a:off x="4000500" y="6851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379</xdr:row>
      <xdr:rowOff>85725</xdr:rowOff>
    </xdr:from>
    <xdr:to>
      <xdr:col>3</xdr:col>
      <xdr:colOff>0</xdr:colOff>
      <xdr:row>379</xdr:row>
      <xdr:rowOff>85725</xdr:rowOff>
    </xdr:to>
    <xdr:sp>
      <xdr:nvSpPr>
        <xdr:cNvPr id="129" name="Line 129"/>
        <xdr:cNvSpPr>
          <a:spLocks/>
        </xdr:cNvSpPr>
      </xdr:nvSpPr>
      <xdr:spPr>
        <a:xfrm flipV="1">
          <a:off x="4000500" y="6867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380</xdr:row>
      <xdr:rowOff>0</xdr:rowOff>
    </xdr:from>
    <xdr:to>
      <xdr:col>3</xdr:col>
      <xdr:colOff>0</xdr:colOff>
      <xdr:row>380</xdr:row>
      <xdr:rowOff>0</xdr:rowOff>
    </xdr:to>
    <xdr:sp>
      <xdr:nvSpPr>
        <xdr:cNvPr id="130" name="Line 130"/>
        <xdr:cNvSpPr>
          <a:spLocks/>
        </xdr:cNvSpPr>
      </xdr:nvSpPr>
      <xdr:spPr>
        <a:xfrm flipV="1">
          <a:off x="4000500" y="6875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380</xdr:row>
      <xdr:rowOff>85725</xdr:rowOff>
    </xdr:from>
    <xdr:to>
      <xdr:col>3</xdr:col>
      <xdr:colOff>0</xdr:colOff>
      <xdr:row>380</xdr:row>
      <xdr:rowOff>85725</xdr:rowOff>
    </xdr:to>
    <xdr:sp>
      <xdr:nvSpPr>
        <xdr:cNvPr id="131" name="Line 131"/>
        <xdr:cNvSpPr>
          <a:spLocks/>
        </xdr:cNvSpPr>
      </xdr:nvSpPr>
      <xdr:spPr>
        <a:xfrm flipV="1">
          <a:off x="4000500" y="6883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381</xdr:row>
      <xdr:rowOff>85725</xdr:rowOff>
    </xdr:from>
    <xdr:to>
      <xdr:col>3</xdr:col>
      <xdr:colOff>0</xdr:colOff>
      <xdr:row>381</xdr:row>
      <xdr:rowOff>85725</xdr:rowOff>
    </xdr:to>
    <xdr:sp>
      <xdr:nvSpPr>
        <xdr:cNvPr id="132" name="Line 132"/>
        <xdr:cNvSpPr>
          <a:spLocks/>
        </xdr:cNvSpPr>
      </xdr:nvSpPr>
      <xdr:spPr>
        <a:xfrm flipV="1">
          <a:off x="4000500" y="6899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372</xdr:row>
      <xdr:rowOff>85725</xdr:rowOff>
    </xdr:from>
    <xdr:to>
      <xdr:col>3</xdr:col>
      <xdr:colOff>0</xdr:colOff>
      <xdr:row>372</xdr:row>
      <xdr:rowOff>85725</xdr:rowOff>
    </xdr:to>
    <xdr:sp>
      <xdr:nvSpPr>
        <xdr:cNvPr id="133" name="Line 133"/>
        <xdr:cNvSpPr>
          <a:spLocks/>
        </xdr:cNvSpPr>
      </xdr:nvSpPr>
      <xdr:spPr>
        <a:xfrm flipV="1">
          <a:off x="4000500" y="6753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375</xdr:row>
      <xdr:rowOff>85725</xdr:rowOff>
    </xdr:from>
    <xdr:to>
      <xdr:col>3</xdr:col>
      <xdr:colOff>0</xdr:colOff>
      <xdr:row>375</xdr:row>
      <xdr:rowOff>85725</xdr:rowOff>
    </xdr:to>
    <xdr:sp>
      <xdr:nvSpPr>
        <xdr:cNvPr id="134" name="Line 134"/>
        <xdr:cNvSpPr>
          <a:spLocks/>
        </xdr:cNvSpPr>
      </xdr:nvSpPr>
      <xdr:spPr>
        <a:xfrm flipV="1">
          <a:off x="4000500" y="6801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377</xdr:row>
      <xdr:rowOff>85725</xdr:rowOff>
    </xdr:from>
    <xdr:to>
      <xdr:col>3</xdr:col>
      <xdr:colOff>0</xdr:colOff>
      <xdr:row>377</xdr:row>
      <xdr:rowOff>85725</xdr:rowOff>
    </xdr:to>
    <xdr:sp>
      <xdr:nvSpPr>
        <xdr:cNvPr id="135" name="Line 135"/>
        <xdr:cNvSpPr>
          <a:spLocks/>
        </xdr:cNvSpPr>
      </xdr:nvSpPr>
      <xdr:spPr>
        <a:xfrm flipV="1">
          <a:off x="40005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378</xdr:row>
      <xdr:rowOff>85725</xdr:rowOff>
    </xdr:from>
    <xdr:to>
      <xdr:col>3</xdr:col>
      <xdr:colOff>0</xdr:colOff>
      <xdr:row>378</xdr:row>
      <xdr:rowOff>85725</xdr:rowOff>
    </xdr:to>
    <xdr:sp>
      <xdr:nvSpPr>
        <xdr:cNvPr id="136" name="Line 136"/>
        <xdr:cNvSpPr>
          <a:spLocks/>
        </xdr:cNvSpPr>
      </xdr:nvSpPr>
      <xdr:spPr>
        <a:xfrm flipV="1">
          <a:off x="4000500" y="6851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379</xdr:row>
      <xdr:rowOff>85725</xdr:rowOff>
    </xdr:from>
    <xdr:to>
      <xdr:col>3</xdr:col>
      <xdr:colOff>0</xdr:colOff>
      <xdr:row>379</xdr:row>
      <xdr:rowOff>85725</xdr:rowOff>
    </xdr:to>
    <xdr:sp>
      <xdr:nvSpPr>
        <xdr:cNvPr id="137" name="Line 137"/>
        <xdr:cNvSpPr>
          <a:spLocks/>
        </xdr:cNvSpPr>
      </xdr:nvSpPr>
      <xdr:spPr>
        <a:xfrm flipV="1">
          <a:off x="4000500" y="6867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380</xdr:row>
      <xdr:rowOff>0</xdr:rowOff>
    </xdr:from>
    <xdr:to>
      <xdr:col>3</xdr:col>
      <xdr:colOff>0</xdr:colOff>
      <xdr:row>380</xdr:row>
      <xdr:rowOff>0</xdr:rowOff>
    </xdr:to>
    <xdr:sp>
      <xdr:nvSpPr>
        <xdr:cNvPr id="138" name="Line 138"/>
        <xdr:cNvSpPr>
          <a:spLocks/>
        </xdr:cNvSpPr>
      </xdr:nvSpPr>
      <xdr:spPr>
        <a:xfrm flipV="1">
          <a:off x="4000500" y="6875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383</xdr:row>
      <xdr:rowOff>85725</xdr:rowOff>
    </xdr:from>
    <xdr:to>
      <xdr:col>3</xdr:col>
      <xdr:colOff>0</xdr:colOff>
      <xdr:row>383</xdr:row>
      <xdr:rowOff>85725</xdr:rowOff>
    </xdr:to>
    <xdr:sp>
      <xdr:nvSpPr>
        <xdr:cNvPr id="139" name="Line 139"/>
        <xdr:cNvSpPr>
          <a:spLocks/>
        </xdr:cNvSpPr>
      </xdr:nvSpPr>
      <xdr:spPr>
        <a:xfrm flipV="1">
          <a:off x="4000500" y="6932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384</xdr:row>
      <xdr:rowOff>85725</xdr:rowOff>
    </xdr:from>
    <xdr:to>
      <xdr:col>3</xdr:col>
      <xdr:colOff>0</xdr:colOff>
      <xdr:row>384</xdr:row>
      <xdr:rowOff>85725</xdr:rowOff>
    </xdr:to>
    <xdr:sp>
      <xdr:nvSpPr>
        <xdr:cNvPr id="140" name="Line 140"/>
        <xdr:cNvSpPr>
          <a:spLocks/>
        </xdr:cNvSpPr>
      </xdr:nvSpPr>
      <xdr:spPr>
        <a:xfrm flipV="1">
          <a:off x="4000500" y="6948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383</xdr:row>
      <xdr:rowOff>85725</xdr:rowOff>
    </xdr:from>
    <xdr:to>
      <xdr:col>3</xdr:col>
      <xdr:colOff>0</xdr:colOff>
      <xdr:row>383</xdr:row>
      <xdr:rowOff>85725</xdr:rowOff>
    </xdr:to>
    <xdr:sp>
      <xdr:nvSpPr>
        <xdr:cNvPr id="141" name="Line 141"/>
        <xdr:cNvSpPr>
          <a:spLocks/>
        </xdr:cNvSpPr>
      </xdr:nvSpPr>
      <xdr:spPr>
        <a:xfrm flipV="1">
          <a:off x="4000500" y="6932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384</xdr:row>
      <xdr:rowOff>85725</xdr:rowOff>
    </xdr:from>
    <xdr:to>
      <xdr:col>3</xdr:col>
      <xdr:colOff>0</xdr:colOff>
      <xdr:row>384</xdr:row>
      <xdr:rowOff>85725</xdr:rowOff>
    </xdr:to>
    <xdr:sp>
      <xdr:nvSpPr>
        <xdr:cNvPr id="142" name="Line 142"/>
        <xdr:cNvSpPr>
          <a:spLocks/>
        </xdr:cNvSpPr>
      </xdr:nvSpPr>
      <xdr:spPr>
        <a:xfrm flipV="1">
          <a:off x="4000500" y="6948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383</xdr:row>
      <xdr:rowOff>85725</xdr:rowOff>
    </xdr:from>
    <xdr:to>
      <xdr:col>3</xdr:col>
      <xdr:colOff>0</xdr:colOff>
      <xdr:row>383</xdr:row>
      <xdr:rowOff>85725</xdr:rowOff>
    </xdr:to>
    <xdr:sp>
      <xdr:nvSpPr>
        <xdr:cNvPr id="143" name="Line 143"/>
        <xdr:cNvSpPr>
          <a:spLocks/>
        </xdr:cNvSpPr>
      </xdr:nvSpPr>
      <xdr:spPr>
        <a:xfrm flipV="1">
          <a:off x="4000500" y="6932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384</xdr:row>
      <xdr:rowOff>85725</xdr:rowOff>
    </xdr:from>
    <xdr:to>
      <xdr:col>3</xdr:col>
      <xdr:colOff>0</xdr:colOff>
      <xdr:row>384</xdr:row>
      <xdr:rowOff>85725</xdr:rowOff>
    </xdr:to>
    <xdr:sp>
      <xdr:nvSpPr>
        <xdr:cNvPr id="144" name="Line 144"/>
        <xdr:cNvSpPr>
          <a:spLocks/>
        </xdr:cNvSpPr>
      </xdr:nvSpPr>
      <xdr:spPr>
        <a:xfrm flipV="1">
          <a:off x="4000500" y="6948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383</xdr:row>
      <xdr:rowOff>85725</xdr:rowOff>
    </xdr:from>
    <xdr:to>
      <xdr:col>3</xdr:col>
      <xdr:colOff>0</xdr:colOff>
      <xdr:row>383</xdr:row>
      <xdr:rowOff>85725</xdr:rowOff>
    </xdr:to>
    <xdr:sp>
      <xdr:nvSpPr>
        <xdr:cNvPr id="145" name="Line 145"/>
        <xdr:cNvSpPr>
          <a:spLocks/>
        </xdr:cNvSpPr>
      </xdr:nvSpPr>
      <xdr:spPr>
        <a:xfrm flipV="1">
          <a:off x="4000500" y="6932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384</xdr:row>
      <xdr:rowOff>85725</xdr:rowOff>
    </xdr:from>
    <xdr:to>
      <xdr:col>3</xdr:col>
      <xdr:colOff>0</xdr:colOff>
      <xdr:row>384</xdr:row>
      <xdr:rowOff>85725</xdr:rowOff>
    </xdr:to>
    <xdr:sp>
      <xdr:nvSpPr>
        <xdr:cNvPr id="146" name="Line 146"/>
        <xdr:cNvSpPr>
          <a:spLocks/>
        </xdr:cNvSpPr>
      </xdr:nvSpPr>
      <xdr:spPr>
        <a:xfrm flipV="1">
          <a:off x="4000500" y="6948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383</xdr:row>
      <xdr:rowOff>85725</xdr:rowOff>
    </xdr:from>
    <xdr:to>
      <xdr:col>3</xdr:col>
      <xdr:colOff>0</xdr:colOff>
      <xdr:row>383</xdr:row>
      <xdr:rowOff>85725</xdr:rowOff>
    </xdr:to>
    <xdr:sp>
      <xdr:nvSpPr>
        <xdr:cNvPr id="147" name="Line 147"/>
        <xdr:cNvSpPr>
          <a:spLocks/>
        </xdr:cNvSpPr>
      </xdr:nvSpPr>
      <xdr:spPr>
        <a:xfrm flipV="1">
          <a:off x="4000500" y="6932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384</xdr:row>
      <xdr:rowOff>85725</xdr:rowOff>
    </xdr:from>
    <xdr:to>
      <xdr:col>3</xdr:col>
      <xdr:colOff>0</xdr:colOff>
      <xdr:row>384</xdr:row>
      <xdr:rowOff>85725</xdr:rowOff>
    </xdr:to>
    <xdr:sp>
      <xdr:nvSpPr>
        <xdr:cNvPr id="148" name="Line 148"/>
        <xdr:cNvSpPr>
          <a:spLocks/>
        </xdr:cNvSpPr>
      </xdr:nvSpPr>
      <xdr:spPr>
        <a:xfrm flipV="1">
          <a:off x="4000500" y="6948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383</xdr:row>
      <xdr:rowOff>85725</xdr:rowOff>
    </xdr:from>
    <xdr:to>
      <xdr:col>3</xdr:col>
      <xdr:colOff>0</xdr:colOff>
      <xdr:row>383</xdr:row>
      <xdr:rowOff>85725</xdr:rowOff>
    </xdr:to>
    <xdr:sp>
      <xdr:nvSpPr>
        <xdr:cNvPr id="149" name="Line 149"/>
        <xdr:cNvSpPr>
          <a:spLocks/>
        </xdr:cNvSpPr>
      </xdr:nvSpPr>
      <xdr:spPr>
        <a:xfrm flipV="1">
          <a:off x="4000500" y="6932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384</xdr:row>
      <xdr:rowOff>85725</xdr:rowOff>
    </xdr:from>
    <xdr:to>
      <xdr:col>3</xdr:col>
      <xdr:colOff>0</xdr:colOff>
      <xdr:row>384</xdr:row>
      <xdr:rowOff>85725</xdr:rowOff>
    </xdr:to>
    <xdr:sp>
      <xdr:nvSpPr>
        <xdr:cNvPr id="150" name="Line 150"/>
        <xdr:cNvSpPr>
          <a:spLocks/>
        </xdr:cNvSpPr>
      </xdr:nvSpPr>
      <xdr:spPr>
        <a:xfrm flipV="1">
          <a:off x="4000500" y="6948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385</xdr:row>
      <xdr:rowOff>85725</xdr:rowOff>
    </xdr:from>
    <xdr:to>
      <xdr:col>3</xdr:col>
      <xdr:colOff>0</xdr:colOff>
      <xdr:row>385</xdr:row>
      <xdr:rowOff>85725</xdr:rowOff>
    </xdr:to>
    <xdr:sp>
      <xdr:nvSpPr>
        <xdr:cNvPr id="151" name="Line 151"/>
        <xdr:cNvSpPr>
          <a:spLocks/>
        </xdr:cNvSpPr>
      </xdr:nvSpPr>
      <xdr:spPr>
        <a:xfrm flipV="1">
          <a:off x="4000500" y="6964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386</xdr:row>
      <xdr:rowOff>0</xdr:rowOff>
    </xdr:from>
    <xdr:to>
      <xdr:col>3</xdr:col>
      <xdr:colOff>0</xdr:colOff>
      <xdr:row>386</xdr:row>
      <xdr:rowOff>0</xdr:rowOff>
    </xdr:to>
    <xdr:sp>
      <xdr:nvSpPr>
        <xdr:cNvPr id="152" name="Line 152"/>
        <xdr:cNvSpPr>
          <a:spLocks/>
        </xdr:cNvSpPr>
      </xdr:nvSpPr>
      <xdr:spPr>
        <a:xfrm flipV="1">
          <a:off x="4000500" y="6972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386</xdr:row>
      <xdr:rowOff>85725</xdr:rowOff>
    </xdr:from>
    <xdr:to>
      <xdr:col>3</xdr:col>
      <xdr:colOff>0</xdr:colOff>
      <xdr:row>386</xdr:row>
      <xdr:rowOff>85725</xdr:rowOff>
    </xdr:to>
    <xdr:sp>
      <xdr:nvSpPr>
        <xdr:cNvPr id="153" name="Line 153"/>
        <xdr:cNvSpPr>
          <a:spLocks/>
        </xdr:cNvSpPr>
      </xdr:nvSpPr>
      <xdr:spPr>
        <a:xfrm flipV="1">
          <a:off x="4000500" y="6980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387</xdr:row>
      <xdr:rowOff>85725</xdr:rowOff>
    </xdr:from>
    <xdr:to>
      <xdr:col>3</xdr:col>
      <xdr:colOff>0</xdr:colOff>
      <xdr:row>387</xdr:row>
      <xdr:rowOff>85725</xdr:rowOff>
    </xdr:to>
    <xdr:sp>
      <xdr:nvSpPr>
        <xdr:cNvPr id="154" name="Line 154"/>
        <xdr:cNvSpPr>
          <a:spLocks/>
        </xdr:cNvSpPr>
      </xdr:nvSpPr>
      <xdr:spPr>
        <a:xfrm flipV="1">
          <a:off x="4000500" y="6997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388</xdr:row>
      <xdr:rowOff>85725</xdr:rowOff>
    </xdr:from>
    <xdr:to>
      <xdr:col>3</xdr:col>
      <xdr:colOff>0</xdr:colOff>
      <xdr:row>388</xdr:row>
      <xdr:rowOff>85725</xdr:rowOff>
    </xdr:to>
    <xdr:sp>
      <xdr:nvSpPr>
        <xdr:cNvPr id="155" name="Line 155"/>
        <xdr:cNvSpPr>
          <a:spLocks/>
        </xdr:cNvSpPr>
      </xdr:nvSpPr>
      <xdr:spPr>
        <a:xfrm flipV="1">
          <a:off x="4000500" y="701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389</xdr:row>
      <xdr:rowOff>85725</xdr:rowOff>
    </xdr:from>
    <xdr:to>
      <xdr:col>3</xdr:col>
      <xdr:colOff>0</xdr:colOff>
      <xdr:row>389</xdr:row>
      <xdr:rowOff>85725</xdr:rowOff>
    </xdr:to>
    <xdr:sp>
      <xdr:nvSpPr>
        <xdr:cNvPr id="156" name="Line 156"/>
        <xdr:cNvSpPr>
          <a:spLocks/>
        </xdr:cNvSpPr>
      </xdr:nvSpPr>
      <xdr:spPr>
        <a:xfrm flipV="1">
          <a:off x="4000500" y="7029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390</xdr:row>
      <xdr:rowOff>85725</xdr:rowOff>
    </xdr:from>
    <xdr:to>
      <xdr:col>3</xdr:col>
      <xdr:colOff>0</xdr:colOff>
      <xdr:row>390</xdr:row>
      <xdr:rowOff>85725</xdr:rowOff>
    </xdr:to>
    <xdr:sp>
      <xdr:nvSpPr>
        <xdr:cNvPr id="157" name="Line 157"/>
        <xdr:cNvSpPr>
          <a:spLocks/>
        </xdr:cNvSpPr>
      </xdr:nvSpPr>
      <xdr:spPr>
        <a:xfrm flipV="1">
          <a:off x="4000500" y="704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391</xdr:row>
      <xdr:rowOff>85725</xdr:rowOff>
    </xdr:from>
    <xdr:to>
      <xdr:col>3</xdr:col>
      <xdr:colOff>0</xdr:colOff>
      <xdr:row>391</xdr:row>
      <xdr:rowOff>85725</xdr:rowOff>
    </xdr:to>
    <xdr:sp>
      <xdr:nvSpPr>
        <xdr:cNvPr id="158" name="Line 158"/>
        <xdr:cNvSpPr>
          <a:spLocks/>
        </xdr:cNvSpPr>
      </xdr:nvSpPr>
      <xdr:spPr>
        <a:xfrm flipV="1">
          <a:off x="4000500" y="7061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392</xdr:row>
      <xdr:rowOff>85725</xdr:rowOff>
    </xdr:from>
    <xdr:to>
      <xdr:col>3</xdr:col>
      <xdr:colOff>0</xdr:colOff>
      <xdr:row>392</xdr:row>
      <xdr:rowOff>85725</xdr:rowOff>
    </xdr:to>
    <xdr:sp>
      <xdr:nvSpPr>
        <xdr:cNvPr id="159" name="Line 159"/>
        <xdr:cNvSpPr>
          <a:spLocks/>
        </xdr:cNvSpPr>
      </xdr:nvSpPr>
      <xdr:spPr>
        <a:xfrm flipV="1">
          <a:off x="4000500" y="707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85725</xdr:rowOff>
    </xdr:from>
    <xdr:to>
      <xdr:col>3</xdr:col>
      <xdr:colOff>0</xdr:colOff>
      <xdr:row>393</xdr:row>
      <xdr:rowOff>85725</xdr:rowOff>
    </xdr:to>
    <xdr:sp>
      <xdr:nvSpPr>
        <xdr:cNvPr id="160" name="Line 160"/>
        <xdr:cNvSpPr>
          <a:spLocks/>
        </xdr:cNvSpPr>
      </xdr:nvSpPr>
      <xdr:spPr>
        <a:xfrm flipV="1">
          <a:off x="4000500" y="709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394</xdr:row>
      <xdr:rowOff>85725</xdr:rowOff>
    </xdr:from>
    <xdr:to>
      <xdr:col>3</xdr:col>
      <xdr:colOff>0</xdr:colOff>
      <xdr:row>394</xdr:row>
      <xdr:rowOff>85725</xdr:rowOff>
    </xdr:to>
    <xdr:sp>
      <xdr:nvSpPr>
        <xdr:cNvPr id="161" name="Line 161"/>
        <xdr:cNvSpPr>
          <a:spLocks/>
        </xdr:cNvSpPr>
      </xdr:nvSpPr>
      <xdr:spPr>
        <a:xfrm flipV="1">
          <a:off x="4000500" y="7110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395</xdr:row>
      <xdr:rowOff>85725</xdr:rowOff>
    </xdr:from>
    <xdr:to>
      <xdr:col>3</xdr:col>
      <xdr:colOff>0</xdr:colOff>
      <xdr:row>395</xdr:row>
      <xdr:rowOff>85725</xdr:rowOff>
    </xdr:to>
    <xdr:sp>
      <xdr:nvSpPr>
        <xdr:cNvPr id="162" name="Line 162"/>
        <xdr:cNvSpPr>
          <a:spLocks/>
        </xdr:cNvSpPr>
      </xdr:nvSpPr>
      <xdr:spPr>
        <a:xfrm flipV="1">
          <a:off x="4000500" y="7126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396</xdr:row>
      <xdr:rowOff>85725</xdr:rowOff>
    </xdr:from>
    <xdr:to>
      <xdr:col>3</xdr:col>
      <xdr:colOff>0</xdr:colOff>
      <xdr:row>396</xdr:row>
      <xdr:rowOff>85725</xdr:rowOff>
    </xdr:to>
    <xdr:sp>
      <xdr:nvSpPr>
        <xdr:cNvPr id="163" name="Line 163"/>
        <xdr:cNvSpPr>
          <a:spLocks/>
        </xdr:cNvSpPr>
      </xdr:nvSpPr>
      <xdr:spPr>
        <a:xfrm flipV="1">
          <a:off x="4000500" y="7142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397</xdr:row>
      <xdr:rowOff>85725</xdr:rowOff>
    </xdr:from>
    <xdr:to>
      <xdr:col>3</xdr:col>
      <xdr:colOff>0</xdr:colOff>
      <xdr:row>397</xdr:row>
      <xdr:rowOff>85725</xdr:rowOff>
    </xdr:to>
    <xdr:sp>
      <xdr:nvSpPr>
        <xdr:cNvPr id="164" name="Line 164"/>
        <xdr:cNvSpPr>
          <a:spLocks/>
        </xdr:cNvSpPr>
      </xdr:nvSpPr>
      <xdr:spPr>
        <a:xfrm flipV="1">
          <a:off x="4000500" y="7158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398</xdr:row>
      <xdr:rowOff>85725</xdr:rowOff>
    </xdr:from>
    <xdr:to>
      <xdr:col>3</xdr:col>
      <xdr:colOff>0</xdr:colOff>
      <xdr:row>398</xdr:row>
      <xdr:rowOff>85725</xdr:rowOff>
    </xdr:to>
    <xdr:sp>
      <xdr:nvSpPr>
        <xdr:cNvPr id="165" name="Line 165"/>
        <xdr:cNvSpPr>
          <a:spLocks/>
        </xdr:cNvSpPr>
      </xdr:nvSpPr>
      <xdr:spPr>
        <a:xfrm flipV="1">
          <a:off x="4000500" y="7175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399</xdr:row>
      <xdr:rowOff>85725</xdr:rowOff>
    </xdr:from>
    <xdr:to>
      <xdr:col>3</xdr:col>
      <xdr:colOff>0</xdr:colOff>
      <xdr:row>399</xdr:row>
      <xdr:rowOff>85725</xdr:rowOff>
    </xdr:to>
    <xdr:sp>
      <xdr:nvSpPr>
        <xdr:cNvPr id="166" name="Line 166"/>
        <xdr:cNvSpPr>
          <a:spLocks/>
        </xdr:cNvSpPr>
      </xdr:nvSpPr>
      <xdr:spPr>
        <a:xfrm flipV="1">
          <a:off x="4000500" y="7191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400</xdr:row>
      <xdr:rowOff>85725</xdr:rowOff>
    </xdr:from>
    <xdr:to>
      <xdr:col>3</xdr:col>
      <xdr:colOff>0</xdr:colOff>
      <xdr:row>400</xdr:row>
      <xdr:rowOff>85725</xdr:rowOff>
    </xdr:to>
    <xdr:sp>
      <xdr:nvSpPr>
        <xdr:cNvPr id="167" name="Line 167"/>
        <xdr:cNvSpPr>
          <a:spLocks/>
        </xdr:cNvSpPr>
      </xdr:nvSpPr>
      <xdr:spPr>
        <a:xfrm flipV="1">
          <a:off x="4000500" y="7207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401</xdr:row>
      <xdr:rowOff>85725</xdr:rowOff>
    </xdr:from>
    <xdr:to>
      <xdr:col>3</xdr:col>
      <xdr:colOff>0</xdr:colOff>
      <xdr:row>401</xdr:row>
      <xdr:rowOff>85725</xdr:rowOff>
    </xdr:to>
    <xdr:sp>
      <xdr:nvSpPr>
        <xdr:cNvPr id="168" name="Line 168"/>
        <xdr:cNvSpPr>
          <a:spLocks/>
        </xdr:cNvSpPr>
      </xdr:nvSpPr>
      <xdr:spPr>
        <a:xfrm flipV="1">
          <a:off x="4000500" y="7223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402</xdr:row>
      <xdr:rowOff>85725</xdr:rowOff>
    </xdr:from>
    <xdr:to>
      <xdr:col>3</xdr:col>
      <xdr:colOff>0</xdr:colOff>
      <xdr:row>402</xdr:row>
      <xdr:rowOff>85725</xdr:rowOff>
    </xdr:to>
    <xdr:sp>
      <xdr:nvSpPr>
        <xdr:cNvPr id="169" name="Line 169"/>
        <xdr:cNvSpPr>
          <a:spLocks/>
        </xdr:cNvSpPr>
      </xdr:nvSpPr>
      <xdr:spPr>
        <a:xfrm flipV="1">
          <a:off x="4000500" y="7239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403</xdr:row>
      <xdr:rowOff>85725</xdr:rowOff>
    </xdr:from>
    <xdr:to>
      <xdr:col>3</xdr:col>
      <xdr:colOff>0</xdr:colOff>
      <xdr:row>403</xdr:row>
      <xdr:rowOff>85725</xdr:rowOff>
    </xdr:to>
    <xdr:sp>
      <xdr:nvSpPr>
        <xdr:cNvPr id="170" name="Line 170"/>
        <xdr:cNvSpPr>
          <a:spLocks/>
        </xdr:cNvSpPr>
      </xdr:nvSpPr>
      <xdr:spPr>
        <a:xfrm flipV="1">
          <a:off x="4000500" y="7256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404</xdr:row>
      <xdr:rowOff>85725</xdr:rowOff>
    </xdr:from>
    <xdr:to>
      <xdr:col>3</xdr:col>
      <xdr:colOff>0</xdr:colOff>
      <xdr:row>404</xdr:row>
      <xdr:rowOff>85725</xdr:rowOff>
    </xdr:to>
    <xdr:sp>
      <xdr:nvSpPr>
        <xdr:cNvPr id="171" name="Line 171"/>
        <xdr:cNvSpPr>
          <a:spLocks/>
        </xdr:cNvSpPr>
      </xdr:nvSpPr>
      <xdr:spPr>
        <a:xfrm flipV="1">
          <a:off x="4000500" y="7272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405</xdr:row>
      <xdr:rowOff>85725</xdr:rowOff>
    </xdr:from>
    <xdr:to>
      <xdr:col>3</xdr:col>
      <xdr:colOff>0</xdr:colOff>
      <xdr:row>405</xdr:row>
      <xdr:rowOff>85725</xdr:rowOff>
    </xdr:to>
    <xdr:sp>
      <xdr:nvSpPr>
        <xdr:cNvPr id="172" name="Line 172"/>
        <xdr:cNvSpPr>
          <a:spLocks/>
        </xdr:cNvSpPr>
      </xdr:nvSpPr>
      <xdr:spPr>
        <a:xfrm flipV="1">
          <a:off x="4000500" y="7288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406</xdr:row>
      <xdr:rowOff>85725</xdr:rowOff>
    </xdr:from>
    <xdr:to>
      <xdr:col>3</xdr:col>
      <xdr:colOff>0</xdr:colOff>
      <xdr:row>406</xdr:row>
      <xdr:rowOff>85725</xdr:rowOff>
    </xdr:to>
    <xdr:sp>
      <xdr:nvSpPr>
        <xdr:cNvPr id="173" name="Line 173"/>
        <xdr:cNvSpPr>
          <a:spLocks/>
        </xdr:cNvSpPr>
      </xdr:nvSpPr>
      <xdr:spPr>
        <a:xfrm flipV="1">
          <a:off x="4000500" y="7304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407</xdr:row>
      <xdr:rowOff>85725</xdr:rowOff>
    </xdr:from>
    <xdr:to>
      <xdr:col>3</xdr:col>
      <xdr:colOff>0</xdr:colOff>
      <xdr:row>407</xdr:row>
      <xdr:rowOff>85725</xdr:rowOff>
    </xdr:to>
    <xdr:sp>
      <xdr:nvSpPr>
        <xdr:cNvPr id="174" name="Line 174"/>
        <xdr:cNvSpPr>
          <a:spLocks/>
        </xdr:cNvSpPr>
      </xdr:nvSpPr>
      <xdr:spPr>
        <a:xfrm flipV="1">
          <a:off x="4000500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408</xdr:row>
      <xdr:rowOff>85725</xdr:rowOff>
    </xdr:from>
    <xdr:to>
      <xdr:col>3</xdr:col>
      <xdr:colOff>0</xdr:colOff>
      <xdr:row>408</xdr:row>
      <xdr:rowOff>85725</xdr:rowOff>
    </xdr:to>
    <xdr:sp>
      <xdr:nvSpPr>
        <xdr:cNvPr id="175" name="Line 175"/>
        <xdr:cNvSpPr>
          <a:spLocks/>
        </xdr:cNvSpPr>
      </xdr:nvSpPr>
      <xdr:spPr>
        <a:xfrm flipV="1">
          <a:off x="4000500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409</xdr:row>
      <xdr:rowOff>85725</xdr:rowOff>
    </xdr:from>
    <xdr:to>
      <xdr:col>3</xdr:col>
      <xdr:colOff>0</xdr:colOff>
      <xdr:row>409</xdr:row>
      <xdr:rowOff>85725</xdr:rowOff>
    </xdr:to>
    <xdr:sp>
      <xdr:nvSpPr>
        <xdr:cNvPr id="176" name="Line 176"/>
        <xdr:cNvSpPr>
          <a:spLocks/>
        </xdr:cNvSpPr>
      </xdr:nvSpPr>
      <xdr:spPr>
        <a:xfrm flipV="1">
          <a:off x="4000500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406</xdr:row>
      <xdr:rowOff>85725</xdr:rowOff>
    </xdr:from>
    <xdr:to>
      <xdr:col>3</xdr:col>
      <xdr:colOff>0</xdr:colOff>
      <xdr:row>406</xdr:row>
      <xdr:rowOff>85725</xdr:rowOff>
    </xdr:to>
    <xdr:sp>
      <xdr:nvSpPr>
        <xdr:cNvPr id="177" name="Line 177"/>
        <xdr:cNvSpPr>
          <a:spLocks/>
        </xdr:cNvSpPr>
      </xdr:nvSpPr>
      <xdr:spPr>
        <a:xfrm flipV="1">
          <a:off x="4000500" y="7304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406</xdr:row>
      <xdr:rowOff>85725</xdr:rowOff>
    </xdr:from>
    <xdr:to>
      <xdr:col>3</xdr:col>
      <xdr:colOff>0</xdr:colOff>
      <xdr:row>406</xdr:row>
      <xdr:rowOff>85725</xdr:rowOff>
    </xdr:to>
    <xdr:sp>
      <xdr:nvSpPr>
        <xdr:cNvPr id="178" name="Line 178"/>
        <xdr:cNvSpPr>
          <a:spLocks/>
        </xdr:cNvSpPr>
      </xdr:nvSpPr>
      <xdr:spPr>
        <a:xfrm flipV="1">
          <a:off x="4000500" y="7304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85725</xdr:rowOff>
    </xdr:from>
    <xdr:to>
      <xdr:col>3</xdr:col>
      <xdr:colOff>0</xdr:colOff>
      <xdr:row>393</xdr:row>
      <xdr:rowOff>85725</xdr:rowOff>
    </xdr:to>
    <xdr:sp>
      <xdr:nvSpPr>
        <xdr:cNvPr id="179" name="Line 179"/>
        <xdr:cNvSpPr>
          <a:spLocks/>
        </xdr:cNvSpPr>
      </xdr:nvSpPr>
      <xdr:spPr>
        <a:xfrm flipV="1">
          <a:off x="4000500" y="709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389</xdr:row>
      <xdr:rowOff>85725</xdr:rowOff>
    </xdr:from>
    <xdr:to>
      <xdr:col>3</xdr:col>
      <xdr:colOff>0</xdr:colOff>
      <xdr:row>389</xdr:row>
      <xdr:rowOff>85725</xdr:rowOff>
    </xdr:to>
    <xdr:sp>
      <xdr:nvSpPr>
        <xdr:cNvPr id="180" name="Line 180"/>
        <xdr:cNvSpPr>
          <a:spLocks/>
        </xdr:cNvSpPr>
      </xdr:nvSpPr>
      <xdr:spPr>
        <a:xfrm flipV="1">
          <a:off x="4000500" y="7029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85725</xdr:rowOff>
    </xdr:from>
    <xdr:to>
      <xdr:col>3</xdr:col>
      <xdr:colOff>0</xdr:colOff>
      <xdr:row>393</xdr:row>
      <xdr:rowOff>85725</xdr:rowOff>
    </xdr:to>
    <xdr:sp>
      <xdr:nvSpPr>
        <xdr:cNvPr id="181" name="Line 181"/>
        <xdr:cNvSpPr>
          <a:spLocks/>
        </xdr:cNvSpPr>
      </xdr:nvSpPr>
      <xdr:spPr>
        <a:xfrm flipV="1">
          <a:off x="4000500" y="709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85725</xdr:rowOff>
    </xdr:from>
    <xdr:to>
      <xdr:col>3</xdr:col>
      <xdr:colOff>0</xdr:colOff>
      <xdr:row>393</xdr:row>
      <xdr:rowOff>85725</xdr:rowOff>
    </xdr:to>
    <xdr:sp>
      <xdr:nvSpPr>
        <xdr:cNvPr id="182" name="Line 182"/>
        <xdr:cNvSpPr>
          <a:spLocks/>
        </xdr:cNvSpPr>
      </xdr:nvSpPr>
      <xdr:spPr>
        <a:xfrm flipV="1">
          <a:off x="4000500" y="709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85725</xdr:rowOff>
    </xdr:from>
    <xdr:to>
      <xdr:col>3</xdr:col>
      <xdr:colOff>0</xdr:colOff>
      <xdr:row>393</xdr:row>
      <xdr:rowOff>85725</xdr:rowOff>
    </xdr:to>
    <xdr:sp>
      <xdr:nvSpPr>
        <xdr:cNvPr id="183" name="Line 183"/>
        <xdr:cNvSpPr>
          <a:spLocks/>
        </xdr:cNvSpPr>
      </xdr:nvSpPr>
      <xdr:spPr>
        <a:xfrm flipV="1">
          <a:off x="4000500" y="709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85725</xdr:rowOff>
    </xdr:from>
    <xdr:to>
      <xdr:col>3</xdr:col>
      <xdr:colOff>0</xdr:colOff>
      <xdr:row>393</xdr:row>
      <xdr:rowOff>85725</xdr:rowOff>
    </xdr:to>
    <xdr:sp>
      <xdr:nvSpPr>
        <xdr:cNvPr id="184" name="Line 184"/>
        <xdr:cNvSpPr>
          <a:spLocks/>
        </xdr:cNvSpPr>
      </xdr:nvSpPr>
      <xdr:spPr>
        <a:xfrm flipV="1">
          <a:off x="4000500" y="709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85725</xdr:rowOff>
    </xdr:from>
    <xdr:to>
      <xdr:col>3</xdr:col>
      <xdr:colOff>0</xdr:colOff>
      <xdr:row>393</xdr:row>
      <xdr:rowOff>85725</xdr:rowOff>
    </xdr:to>
    <xdr:sp>
      <xdr:nvSpPr>
        <xdr:cNvPr id="185" name="Line 185"/>
        <xdr:cNvSpPr>
          <a:spLocks/>
        </xdr:cNvSpPr>
      </xdr:nvSpPr>
      <xdr:spPr>
        <a:xfrm flipV="1">
          <a:off x="4000500" y="709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389</xdr:row>
      <xdr:rowOff>85725</xdr:rowOff>
    </xdr:from>
    <xdr:to>
      <xdr:col>3</xdr:col>
      <xdr:colOff>0</xdr:colOff>
      <xdr:row>389</xdr:row>
      <xdr:rowOff>85725</xdr:rowOff>
    </xdr:to>
    <xdr:sp>
      <xdr:nvSpPr>
        <xdr:cNvPr id="186" name="Line 186"/>
        <xdr:cNvSpPr>
          <a:spLocks/>
        </xdr:cNvSpPr>
      </xdr:nvSpPr>
      <xdr:spPr>
        <a:xfrm flipV="1">
          <a:off x="4000500" y="7029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390</xdr:row>
      <xdr:rowOff>85725</xdr:rowOff>
    </xdr:from>
    <xdr:to>
      <xdr:col>3</xdr:col>
      <xdr:colOff>0</xdr:colOff>
      <xdr:row>390</xdr:row>
      <xdr:rowOff>85725</xdr:rowOff>
    </xdr:to>
    <xdr:sp>
      <xdr:nvSpPr>
        <xdr:cNvPr id="187" name="Line 187"/>
        <xdr:cNvSpPr>
          <a:spLocks/>
        </xdr:cNvSpPr>
      </xdr:nvSpPr>
      <xdr:spPr>
        <a:xfrm flipV="1">
          <a:off x="4000500" y="704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385</xdr:row>
      <xdr:rowOff>85725</xdr:rowOff>
    </xdr:from>
    <xdr:to>
      <xdr:col>3</xdr:col>
      <xdr:colOff>0</xdr:colOff>
      <xdr:row>385</xdr:row>
      <xdr:rowOff>85725</xdr:rowOff>
    </xdr:to>
    <xdr:sp>
      <xdr:nvSpPr>
        <xdr:cNvPr id="188" name="Line 188"/>
        <xdr:cNvSpPr>
          <a:spLocks/>
        </xdr:cNvSpPr>
      </xdr:nvSpPr>
      <xdr:spPr>
        <a:xfrm flipV="1">
          <a:off x="4000500" y="6964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386</xdr:row>
      <xdr:rowOff>0</xdr:rowOff>
    </xdr:from>
    <xdr:to>
      <xdr:col>3</xdr:col>
      <xdr:colOff>0</xdr:colOff>
      <xdr:row>386</xdr:row>
      <xdr:rowOff>0</xdr:rowOff>
    </xdr:to>
    <xdr:sp>
      <xdr:nvSpPr>
        <xdr:cNvPr id="189" name="Line 189"/>
        <xdr:cNvSpPr>
          <a:spLocks/>
        </xdr:cNvSpPr>
      </xdr:nvSpPr>
      <xdr:spPr>
        <a:xfrm flipV="1">
          <a:off x="4000500" y="6972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386</xdr:row>
      <xdr:rowOff>85725</xdr:rowOff>
    </xdr:from>
    <xdr:to>
      <xdr:col>3</xdr:col>
      <xdr:colOff>0</xdr:colOff>
      <xdr:row>386</xdr:row>
      <xdr:rowOff>85725</xdr:rowOff>
    </xdr:to>
    <xdr:sp>
      <xdr:nvSpPr>
        <xdr:cNvPr id="190" name="Line 190"/>
        <xdr:cNvSpPr>
          <a:spLocks/>
        </xdr:cNvSpPr>
      </xdr:nvSpPr>
      <xdr:spPr>
        <a:xfrm flipV="1">
          <a:off x="4000500" y="6980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387</xdr:row>
      <xdr:rowOff>85725</xdr:rowOff>
    </xdr:from>
    <xdr:to>
      <xdr:col>3</xdr:col>
      <xdr:colOff>0</xdr:colOff>
      <xdr:row>387</xdr:row>
      <xdr:rowOff>85725</xdr:rowOff>
    </xdr:to>
    <xdr:sp>
      <xdr:nvSpPr>
        <xdr:cNvPr id="191" name="Line 191"/>
        <xdr:cNvSpPr>
          <a:spLocks/>
        </xdr:cNvSpPr>
      </xdr:nvSpPr>
      <xdr:spPr>
        <a:xfrm flipV="1">
          <a:off x="4000500" y="6997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388</xdr:row>
      <xdr:rowOff>85725</xdr:rowOff>
    </xdr:from>
    <xdr:to>
      <xdr:col>3</xdr:col>
      <xdr:colOff>0</xdr:colOff>
      <xdr:row>388</xdr:row>
      <xdr:rowOff>85725</xdr:rowOff>
    </xdr:to>
    <xdr:sp>
      <xdr:nvSpPr>
        <xdr:cNvPr id="192" name="Line 192"/>
        <xdr:cNvSpPr>
          <a:spLocks/>
        </xdr:cNvSpPr>
      </xdr:nvSpPr>
      <xdr:spPr>
        <a:xfrm flipV="1">
          <a:off x="4000500" y="701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391</xdr:row>
      <xdr:rowOff>85725</xdr:rowOff>
    </xdr:from>
    <xdr:to>
      <xdr:col>3</xdr:col>
      <xdr:colOff>0</xdr:colOff>
      <xdr:row>391</xdr:row>
      <xdr:rowOff>85725</xdr:rowOff>
    </xdr:to>
    <xdr:sp>
      <xdr:nvSpPr>
        <xdr:cNvPr id="193" name="Line 193"/>
        <xdr:cNvSpPr>
          <a:spLocks/>
        </xdr:cNvSpPr>
      </xdr:nvSpPr>
      <xdr:spPr>
        <a:xfrm flipV="1">
          <a:off x="4000500" y="7061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392</xdr:row>
      <xdr:rowOff>85725</xdr:rowOff>
    </xdr:from>
    <xdr:to>
      <xdr:col>3</xdr:col>
      <xdr:colOff>0</xdr:colOff>
      <xdr:row>392</xdr:row>
      <xdr:rowOff>85725</xdr:rowOff>
    </xdr:to>
    <xdr:sp>
      <xdr:nvSpPr>
        <xdr:cNvPr id="194" name="Line 194"/>
        <xdr:cNvSpPr>
          <a:spLocks/>
        </xdr:cNvSpPr>
      </xdr:nvSpPr>
      <xdr:spPr>
        <a:xfrm flipV="1">
          <a:off x="4000500" y="707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390</xdr:row>
      <xdr:rowOff>85725</xdr:rowOff>
    </xdr:from>
    <xdr:to>
      <xdr:col>3</xdr:col>
      <xdr:colOff>0</xdr:colOff>
      <xdr:row>390</xdr:row>
      <xdr:rowOff>85725</xdr:rowOff>
    </xdr:to>
    <xdr:sp>
      <xdr:nvSpPr>
        <xdr:cNvPr id="195" name="Line 195"/>
        <xdr:cNvSpPr>
          <a:spLocks/>
        </xdr:cNvSpPr>
      </xdr:nvSpPr>
      <xdr:spPr>
        <a:xfrm flipV="1">
          <a:off x="4000500" y="704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394</xdr:row>
      <xdr:rowOff>85725</xdr:rowOff>
    </xdr:from>
    <xdr:to>
      <xdr:col>3</xdr:col>
      <xdr:colOff>0</xdr:colOff>
      <xdr:row>394</xdr:row>
      <xdr:rowOff>85725</xdr:rowOff>
    </xdr:to>
    <xdr:sp>
      <xdr:nvSpPr>
        <xdr:cNvPr id="196" name="Line 196"/>
        <xdr:cNvSpPr>
          <a:spLocks/>
        </xdr:cNvSpPr>
      </xdr:nvSpPr>
      <xdr:spPr>
        <a:xfrm flipV="1">
          <a:off x="4000500" y="7110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395</xdr:row>
      <xdr:rowOff>85725</xdr:rowOff>
    </xdr:from>
    <xdr:to>
      <xdr:col>3</xdr:col>
      <xdr:colOff>0</xdr:colOff>
      <xdr:row>395</xdr:row>
      <xdr:rowOff>85725</xdr:rowOff>
    </xdr:to>
    <xdr:sp>
      <xdr:nvSpPr>
        <xdr:cNvPr id="197" name="Line 197"/>
        <xdr:cNvSpPr>
          <a:spLocks/>
        </xdr:cNvSpPr>
      </xdr:nvSpPr>
      <xdr:spPr>
        <a:xfrm flipV="1">
          <a:off x="4000500" y="7126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396</xdr:row>
      <xdr:rowOff>85725</xdr:rowOff>
    </xdr:from>
    <xdr:to>
      <xdr:col>3</xdr:col>
      <xdr:colOff>0</xdr:colOff>
      <xdr:row>396</xdr:row>
      <xdr:rowOff>85725</xdr:rowOff>
    </xdr:to>
    <xdr:sp>
      <xdr:nvSpPr>
        <xdr:cNvPr id="198" name="Line 198"/>
        <xdr:cNvSpPr>
          <a:spLocks/>
        </xdr:cNvSpPr>
      </xdr:nvSpPr>
      <xdr:spPr>
        <a:xfrm flipV="1">
          <a:off x="4000500" y="7142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397</xdr:row>
      <xdr:rowOff>85725</xdr:rowOff>
    </xdr:from>
    <xdr:to>
      <xdr:col>3</xdr:col>
      <xdr:colOff>0</xdr:colOff>
      <xdr:row>397</xdr:row>
      <xdr:rowOff>85725</xdr:rowOff>
    </xdr:to>
    <xdr:sp>
      <xdr:nvSpPr>
        <xdr:cNvPr id="199" name="Line 199"/>
        <xdr:cNvSpPr>
          <a:spLocks/>
        </xdr:cNvSpPr>
      </xdr:nvSpPr>
      <xdr:spPr>
        <a:xfrm flipV="1">
          <a:off x="4000500" y="7158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398</xdr:row>
      <xdr:rowOff>85725</xdr:rowOff>
    </xdr:from>
    <xdr:to>
      <xdr:col>3</xdr:col>
      <xdr:colOff>0</xdr:colOff>
      <xdr:row>398</xdr:row>
      <xdr:rowOff>85725</xdr:rowOff>
    </xdr:to>
    <xdr:sp>
      <xdr:nvSpPr>
        <xdr:cNvPr id="200" name="Line 200"/>
        <xdr:cNvSpPr>
          <a:spLocks/>
        </xdr:cNvSpPr>
      </xdr:nvSpPr>
      <xdr:spPr>
        <a:xfrm flipV="1">
          <a:off x="4000500" y="7175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399</xdr:row>
      <xdr:rowOff>85725</xdr:rowOff>
    </xdr:from>
    <xdr:to>
      <xdr:col>3</xdr:col>
      <xdr:colOff>0</xdr:colOff>
      <xdr:row>399</xdr:row>
      <xdr:rowOff>85725</xdr:rowOff>
    </xdr:to>
    <xdr:sp>
      <xdr:nvSpPr>
        <xdr:cNvPr id="201" name="Line 201"/>
        <xdr:cNvSpPr>
          <a:spLocks/>
        </xdr:cNvSpPr>
      </xdr:nvSpPr>
      <xdr:spPr>
        <a:xfrm flipV="1">
          <a:off x="4000500" y="7191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400</xdr:row>
      <xdr:rowOff>85725</xdr:rowOff>
    </xdr:from>
    <xdr:to>
      <xdr:col>3</xdr:col>
      <xdr:colOff>0</xdr:colOff>
      <xdr:row>400</xdr:row>
      <xdr:rowOff>85725</xdr:rowOff>
    </xdr:to>
    <xdr:sp>
      <xdr:nvSpPr>
        <xdr:cNvPr id="202" name="Line 202"/>
        <xdr:cNvSpPr>
          <a:spLocks/>
        </xdr:cNvSpPr>
      </xdr:nvSpPr>
      <xdr:spPr>
        <a:xfrm flipV="1">
          <a:off x="4000500" y="7207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401</xdr:row>
      <xdr:rowOff>85725</xdr:rowOff>
    </xdr:from>
    <xdr:to>
      <xdr:col>3</xdr:col>
      <xdr:colOff>0</xdr:colOff>
      <xdr:row>401</xdr:row>
      <xdr:rowOff>85725</xdr:rowOff>
    </xdr:to>
    <xdr:sp>
      <xdr:nvSpPr>
        <xdr:cNvPr id="203" name="Line 203"/>
        <xdr:cNvSpPr>
          <a:spLocks/>
        </xdr:cNvSpPr>
      </xdr:nvSpPr>
      <xdr:spPr>
        <a:xfrm flipV="1">
          <a:off x="4000500" y="7223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402</xdr:row>
      <xdr:rowOff>85725</xdr:rowOff>
    </xdr:from>
    <xdr:to>
      <xdr:col>3</xdr:col>
      <xdr:colOff>0</xdr:colOff>
      <xdr:row>402</xdr:row>
      <xdr:rowOff>85725</xdr:rowOff>
    </xdr:to>
    <xdr:sp>
      <xdr:nvSpPr>
        <xdr:cNvPr id="204" name="Line 204"/>
        <xdr:cNvSpPr>
          <a:spLocks/>
        </xdr:cNvSpPr>
      </xdr:nvSpPr>
      <xdr:spPr>
        <a:xfrm flipV="1">
          <a:off x="4000500" y="7239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403</xdr:row>
      <xdr:rowOff>85725</xdr:rowOff>
    </xdr:from>
    <xdr:to>
      <xdr:col>3</xdr:col>
      <xdr:colOff>0</xdr:colOff>
      <xdr:row>403</xdr:row>
      <xdr:rowOff>85725</xdr:rowOff>
    </xdr:to>
    <xdr:sp>
      <xdr:nvSpPr>
        <xdr:cNvPr id="205" name="Line 205"/>
        <xdr:cNvSpPr>
          <a:spLocks/>
        </xdr:cNvSpPr>
      </xdr:nvSpPr>
      <xdr:spPr>
        <a:xfrm flipV="1">
          <a:off x="4000500" y="7256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404</xdr:row>
      <xdr:rowOff>85725</xdr:rowOff>
    </xdr:from>
    <xdr:to>
      <xdr:col>3</xdr:col>
      <xdr:colOff>0</xdr:colOff>
      <xdr:row>404</xdr:row>
      <xdr:rowOff>85725</xdr:rowOff>
    </xdr:to>
    <xdr:sp>
      <xdr:nvSpPr>
        <xdr:cNvPr id="206" name="Line 206"/>
        <xdr:cNvSpPr>
          <a:spLocks/>
        </xdr:cNvSpPr>
      </xdr:nvSpPr>
      <xdr:spPr>
        <a:xfrm flipV="1">
          <a:off x="4000500" y="7272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405</xdr:row>
      <xdr:rowOff>85725</xdr:rowOff>
    </xdr:from>
    <xdr:to>
      <xdr:col>3</xdr:col>
      <xdr:colOff>0</xdr:colOff>
      <xdr:row>405</xdr:row>
      <xdr:rowOff>85725</xdr:rowOff>
    </xdr:to>
    <xdr:sp>
      <xdr:nvSpPr>
        <xdr:cNvPr id="207" name="Line 207"/>
        <xdr:cNvSpPr>
          <a:spLocks/>
        </xdr:cNvSpPr>
      </xdr:nvSpPr>
      <xdr:spPr>
        <a:xfrm flipV="1">
          <a:off x="4000500" y="7288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406</xdr:row>
      <xdr:rowOff>85725</xdr:rowOff>
    </xdr:from>
    <xdr:to>
      <xdr:col>3</xdr:col>
      <xdr:colOff>0</xdr:colOff>
      <xdr:row>406</xdr:row>
      <xdr:rowOff>85725</xdr:rowOff>
    </xdr:to>
    <xdr:sp>
      <xdr:nvSpPr>
        <xdr:cNvPr id="208" name="Line 208"/>
        <xdr:cNvSpPr>
          <a:spLocks/>
        </xdr:cNvSpPr>
      </xdr:nvSpPr>
      <xdr:spPr>
        <a:xfrm flipV="1">
          <a:off x="4000500" y="7304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407</xdr:row>
      <xdr:rowOff>85725</xdr:rowOff>
    </xdr:from>
    <xdr:to>
      <xdr:col>3</xdr:col>
      <xdr:colOff>0</xdr:colOff>
      <xdr:row>407</xdr:row>
      <xdr:rowOff>85725</xdr:rowOff>
    </xdr:to>
    <xdr:sp>
      <xdr:nvSpPr>
        <xdr:cNvPr id="209" name="Line 209"/>
        <xdr:cNvSpPr>
          <a:spLocks/>
        </xdr:cNvSpPr>
      </xdr:nvSpPr>
      <xdr:spPr>
        <a:xfrm flipV="1">
          <a:off x="4000500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406</xdr:row>
      <xdr:rowOff>85725</xdr:rowOff>
    </xdr:from>
    <xdr:to>
      <xdr:col>3</xdr:col>
      <xdr:colOff>0</xdr:colOff>
      <xdr:row>406</xdr:row>
      <xdr:rowOff>85725</xdr:rowOff>
    </xdr:to>
    <xdr:sp>
      <xdr:nvSpPr>
        <xdr:cNvPr id="210" name="Line 210"/>
        <xdr:cNvSpPr>
          <a:spLocks/>
        </xdr:cNvSpPr>
      </xdr:nvSpPr>
      <xdr:spPr>
        <a:xfrm flipV="1">
          <a:off x="4000500" y="7304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407</xdr:row>
      <xdr:rowOff>85725</xdr:rowOff>
    </xdr:from>
    <xdr:to>
      <xdr:col>3</xdr:col>
      <xdr:colOff>0</xdr:colOff>
      <xdr:row>407</xdr:row>
      <xdr:rowOff>85725</xdr:rowOff>
    </xdr:to>
    <xdr:sp>
      <xdr:nvSpPr>
        <xdr:cNvPr id="211" name="Line 211"/>
        <xdr:cNvSpPr>
          <a:spLocks/>
        </xdr:cNvSpPr>
      </xdr:nvSpPr>
      <xdr:spPr>
        <a:xfrm flipV="1">
          <a:off x="4000500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408</xdr:row>
      <xdr:rowOff>85725</xdr:rowOff>
    </xdr:from>
    <xdr:to>
      <xdr:col>3</xdr:col>
      <xdr:colOff>0</xdr:colOff>
      <xdr:row>408</xdr:row>
      <xdr:rowOff>85725</xdr:rowOff>
    </xdr:to>
    <xdr:sp>
      <xdr:nvSpPr>
        <xdr:cNvPr id="212" name="Line 212"/>
        <xdr:cNvSpPr>
          <a:spLocks/>
        </xdr:cNvSpPr>
      </xdr:nvSpPr>
      <xdr:spPr>
        <a:xfrm flipV="1">
          <a:off x="4000500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409</xdr:row>
      <xdr:rowOff>85725</xdr:rowOff>
    </xdr:from>
    <xdr:to>
      <xdr:col>3</xdr:col>
      <xdr:colOff>0</xdr:colOff>
      <xdr:row>409</xdr:row>
      <xdr:rowOff>85725</xdr:rowOff>
    </xdr:to>
    <xdr:sp>
      <xdr:nvSpPr>
        <xdr:cNvPr id="213" name="Line 213"/>
        <xdr:cNvSpPr>
          <a:spLocks/>
        </xdr:cNvSpPr>
      </xdr:nvSpPr>
      <xdr:spPr>
        <a:xfrm flipV="1">
          <a:off x="4000500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409</xdr:row>
      <xdr:rowOff>85725</xdr:rowOff>
    </xdr:from>
    <xdr:to>
      <xdr:col>3</xdr:col>
      <xdr:colOff>0</xdr:colOff>
      <xdr:row>409</xdr:row>
      <xdr:rowOff>85725</xdr:rowOff>
    </xdr:to>
    <xdr:sp>
      <xdr:nvSpPr>
        <xdr:cNvPr id="214" name="Line 214"/>
        <xdr:cNvSpPr>
          <a:spLocks/>
        </xdr:cNvSpPr>
      </xdr:nvSpPr>
      <xdr:spPr>
        <a:xfrm flipV="1">
          <a:off x="4000500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411</xdr:row>
      <xdr:rowOff>85725</xdr:rowOff>
    </xdr:from>
    <xdr:to>
      <xdr:col>3</xdr:col>
      <xdr:colOff>0</xdr:colOff>
      <xdr:row>411</xdr:row>
      <xdr:rowOff>85725</xdr:rowOff>
    </xdr:to>
    <xdr:sp>
      <xdr:nvSpPr>
        <xdr:cNvPr id="215" name="Line 215"/>
        <xdr:cNvSpPr>
          <a:spLocks/>
        </xdr:cNvSpPr>
      </xdr:nvSpPr>
      <xdr:spPr>
        <a:xfrm flipV="1">
          <a:off x="4000500" y="7385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412</xdr:row>
      <xdr:rowOff>85725</xdr:rowOff>
    </xdr:from>
    <xdr:to>
      <xdr:col>3</xdr:col>
      <xdr:colOff>0</xdr:colOff>
      <xdr:row>412</xdr:row>
      <xdr:rowOff>85725</xdr:rowOff>
    </xdr:to>
    <xdr:sp>
      <xdr:nvSpPr>
        <xdr:cNvPr id="216" name="Line 216"/>
        <xdr:cNvSpPr>
          <a:spLocks/>
        </xdr:cNvSpPr>
      </xdr:nvSpPr>
      <xdr:spPr>
        <a:xfrm flipV="1">
          <a:off x="4000500" y="7401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413</xdr:row>
      <xdr:rowOff>85725</xdr:rowOff>
    </xdr:from>
    <xdr:to>
      <xdr:col>3</xdr:col>
      <xdr:colOff>0</xdr:colOff>
      <xdr:row>413</xdr:row>
      <xdr:rowOff>85725</xdr:rowOff>
    </xdr:to>
    <xdr:sp>
      <xdr:nvSpPr>
        <xdr:cNvPr id="217" name="Line 217"/>
        <xdr:cNvSpPr>
          <a:spLocks/>
        </xdr:cNvSpPr>
      </xdr:nvSpPr>
      <xdr:spPr>
        <a:xfrm flipV="1">
          <a:off x="4000500" y="7418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414</xdr:row>
      <xdr:rowOff>85725</xdr:rowOff>
    </xdr:from>
    <xdr:to>
      <xdr:col>3</xdr:col>
      <xdr:colOff>0</xdr:colOff>
      <xdr:row>414</xdr:row>
      <xdr:rowOff>85725</xdr:rowOff>
    </xdr:to>
    <xdr:sp>
      <xdr:nvSpPr>
        <xdr:cNvPr id="218" name="Line 218"/>
        <xdr:cNvSpPr>
          <a:spLocks/>
        </xdr:cNvSpPr>
      </xdr:nvSpPr>
      <xdr:spPr>
        <a:xfrm flipV="1">
          <a:off x="4000500" y="7434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410</xdr:row>
      <xdr:rowOff>85725</xdr:rowOff>
    </xdr:from>
    <xdr:to>
      <xdr:col>3</xdr:col>
      <xdr:colOff>0</xdr:colOff>
      <xdr:row>410</xdr:row>
      <xdr:rowOff>85725</xdr:rowOff>
    </xdr:to>
    <xdr:sp>
      <xdr:nvSpPr>
        <xdr:cNvPr id="219" name="Line 219"/>
        <xdr:cNvSpPr>
          <a:spLocks/>
        </xdr:cNvSpPr>
      </xdr:nvSpPr>
      <xdr:spPr>
        <a:xfrm flipV="1">
          <a:off x="4000500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411</xdr:row>
      <xdr:rowOff>85725</xdr:rowOff>
    </xdr:from>
    <xdr:to>
      <xdr:col>3</xdr:col>
      <xdr:colOff>0</xdr:colOff>
      <xdr:row>411</xdr:row>
      <xdr:rowOff>85725</xdr:rowOff>
    </xdr:to>
    <xdr:sp>
      <xdr:nvSpPr>
        <xdr:cNvPr id="220" name="Line 220"/>
        <xdr:cNvSpPr>
          <a:spLocks/>
        </xdr:cNvSpPr>
      </xdr:nvSpPr>
      <xdr:spPr>
        <a:xfrm flipV="1">
          <a:off x="4000500" y="7385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412</xdr:row>
      <xdr:rowOff>85725</xdr:rowOff>
    </xdr:from>
    <xdr:to>
      <xdr:col>3</xdr:col>
      <xdr:colOff>0</xdr:colOff>
      <xdr:row>412</xdr:row>
      <xdr:rowOff>85725</xdr:rowOff>
    </xdr:to>
    <xdr:sp>
      <xdr:nvSpPr>
        <xdr:cNvPr id="221" name="Line 221"/>
        <xdr:cNvSpPr>
          <a:spLocks/>
        </xdr:cNvSpPr>
      </xdr:nvSpPr>
      <xdr:spPr>
        <a:xfrm flipV="1">
          <a:off x="4000500" y="7401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413</xdr:row>
      <xdr:rowOff>85725</xdr:rowOff>
    </xdr:from>
    <xdr:to>
      <xdr:col>3</xdr:col>
      <xdr:colOff>0</xdr:colOff>
      <xdr:row>413</xdr:row>
      <xdr:rowOff>85725</xdr:rowOff>
    </xdr:to>
    <xdr:sp>
      <xdr:nvSpPr>
        <xdr:cNvPr id="222" name="Line 222"/>
        <xdr:cNvSpPr>
          <a:spLocks/>
        </xdr:cNvSpPr>
      </xdr:nvSpPr>
      <xdr:spPr>
        <a:xfrm flipV="1">
          <a:off x="4000500" y="7418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408</xdr:row>
      <xdr:rowOff>85725</xdr:rowOff>
    </xdr:from>
    <xdr:to>
      <xdr:col>3</xdr:col>
      <xdr:colOff>0</xdr:colOff>
      <xdr:row>408</xdr:row>
      <xdr:rowOff>85725</xdr:rowOff>
    </xdr:to>
    <xdr:sp>
      <xdr:nvSpPr>
        <xdr:cNvPr id="223" name="Line 223"/>
        <xdr:cNvSpPr>
          <a:spLocks/>
        </xdr:cNvSpPr>
      </xdr:nvSpPr>
      <xdr:spPr>
        <a:xfrm flipV="1">
          <a:off x="4000500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416</xdr:row>
      <xdr:rowOff>85725</xdr:rowOff>
    </xdr:from>
    <xdr:to>
      <xdr:col>3</xdr:col>
      <xdr:colOff>0</xdr:colOff>
      <xdr:row>416</xdr:row>
      <xdr:rowOff>85725</xdr:rowOff>
    </xdr:to>
    <xdr:sp>
      <xdr:nvSpPr>
        <xdr:cNvPr id="224" name="Line 224"/>
        <xdr:cNvSpPr>
          <a:spLocks/>
        </xdr:cNvSpPr>
      </xdr:nvSpPr>
      <xdr:spPr>
        <a:xfrm flipV="1">
          <a:off x="4000500" y="7466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417</xdr:row>
      <xdr:rowOff>85725</xdr:rowOff>
    </xdr:from>
    <xdr:to>
      <xdr:col>3</xdr:col>
      <xdr:colOff>0</xdr:colOff>
      <xdr:row>417</xdr:row>
      <xdr:rowOff>85725</xdr:rowOff>
    </xdr:to>
    <xdr:sp>
      <xdr:nvSpPr>
        <xdr:cNvPr id="225" name="Line 225"/>
        <xdr:cNvSpPr>
          <a:spLocks/>
        </xdr:cNvSpPr>
      </xdr:nvSpPr>
      <xdr:spPr>
        <a:xfrm flipV="1">
          <a:off x="4000500" y="7482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418</xdr:row>
      <xdr:rowOff>85725</xdr:rowOff>
    </xdr:from>
    <xdr:to>
      <xdr:col>3</xdr:col>
      <xdr:colOff>0</xdr:colOff>
      <xdr:row>418</xdr:row>
      <xdr:rowOff>85725</xdr:rowOff>
    </xdr:to>
    <xdr:sp>
      <xdr:nvSpPr>
        <xdr:cNvPr id="226" name="Line 226"/>
        <xdr:cNvSpPr>
          <a:spLocks/>
        </xdr:cNvSpPr>
      </xdr:nvSpPr>
      <xdr:spPr>
        <a:xfrm flipV="1">
          <a:off x="4000500" y="749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419</xdr:row>
      <xdr:rowOff>85725</xdr:rowOff>
    </xdr:from>
    <xdr:to>
      <xdr:col>3</xdr:col>
      <xdr:colOff>0</xdr:colOff>
      <xdr:row>419</xdr:row>
      <xdr:rowOff>85725</xdr:rowOff>
    </xdr:to>
    <xdr:sp>
      <xdr:nvSpPr>
        <xdr:cNvPr id="227" name="Line 227"/>
        <xdr:cNvSpPr>
          <a:spLocks/>
        </xdr:cNvSpPr>
      </xdr:nvSpPr>
      <xdr:spPr>
        <a:xfrm flipV="1">
          <a:off x="4000500" y="7515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420</xdr:row>
      <xdr:rowOff>85725</xdr:rowOff>
    </xdr:from>
    <xdr:to>
      <xdr:col>3</xdr:col>
      <xdr:colOff>0</xdr:colOff>
      <xdr:row>420</xdr:row>
      <xdr:rowOff>85725</xdr:rowOff>
    </xdr:to>
    <xdr:sp>
      <xdr:nvSpPr>
        <xdr:cNvPr id="228" name="Line 228"/>
        <xdr:cNvSpPr>
          <a:spLocks/>
        </xdr:cNvSpPr>
      </xdr:nvSpPr>
      <xdr:spPr>
        <a:xfrm flipV="1">
          <a:off x="4000500" y="7531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421</xdr:row>
      <xdr:rowOff>85725</xdr:rowOff>
    </xdr:from>
    <xdr:to>
      <xdr:col>3</xdr:col>
      <xdr:colOff>0</xdr:colOff>
      <xdr:row>421</xdr:row>
      <xdr:rowOff>85725</xdr:rowOff>
    </xdr:to>
    <xdr:sp>
      <xdr:nvSpPr>
        <xdr:cNvPr id="229" name="Line 229"/>
        <xdr:cNvSpPr>
          <a:spLocks/>
        </xdr:cNvSpPr>
      </xdr:nvSpPr>
      <xdr:spPr>
        <a:xfrm flipV="1">
          <a:off x="40005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422</xdr:row>
      <xdr:rowOff>85725</xdr:rowOff>
    </xdr:from>
    <xdr:to>
      <xdr:col>3</xdr:col>
      <xdr:colOff>0</xdr:colOff>
      <xdr:row>422</xdr:row>
      <xdr:rowOff>85725</xdr:rowOff>
    </xdr:to>
    <xdr:sp>
      <xdr:nvSpPr>
        <xdr:cNvPr id="230" name="Line 230"/>
        <xdr:cNvSpPr>
          <a:spLocks/>
        </xdr:cNvSpPr>
      </xdr:nvSpPr>
      <xdr:spPr>
        <a:xfrm flipV="1">
          <a:off x="4000500" y="7563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423</xdr:row>
      <xdr:rowOff>85725</xdr:rowOff>
    </xdr:from>
    <xdr:to>
      <xdr:col>3</xdr:col>
      <xdr:colOff>0</xdr:colOff>
      <xdr:row>423</xdr:row>
      <xdr:rowOff>85725</xdr:rowOff>
    </xdr:to>
    <xdr:sp>
      <xdr:nvSpPr>
        <xdr:cNvPr id="231" name="Line 231"/>
        <xdr:cNvSpPr>
          <a:spLocks/>
        </xdr:cNvSpPr>
      </xdr:nvSpPr>
      <xdr:spPr>
        <a:xfrm flipV="1">
          <a:off x="4000500" y="7579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424</xdr:row>
      <xdr:rowOff>85725</xdr:rowOff>
    </xdr:from>
    <xdr:to>
      <xdr:col>3</xdr:col>
      <xdr:colOff>0</xdr:colOff>
      <xdr:row>424</xdr:row>
      <xdr:rowOff>85725</xdr:rowOff>
    </xdr:to>
    <xdr:sp>
      <xdr:nvSpPr>
        <xdr:cNvPr id="232" name="Line 232"/>
        <xdr:cNvSpPr>
          <a:spLocks/>
        </xdr:cNvSpPr>
      </xdr:nvSpPr>
      <xdr:spPr>
        <a:xfrm flipV="1">
          <a:off x="4000500" y="759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416</xdr:row>
      <xdr:rowOff>85725</xdr:rowOff>
    </xdr:from>
    <xdr:to>
      <xdr:col>3</xdr:col>
      <xdr:colOff>0</xdr:colOff>
      <xdr:row>416</xdr:row>
      <xdr:rowOff>85725</xdr:rowOff>
    </xdr:to>
    <xdr:sp>
      <xdr:nvSpPr>
        <xdr:cNvPr id="233" name="Line 233"/>
        <xdr:cNvSpPr>
          <a:spLocks/>
        </xdr:cNvSpPr>
      </xdr:nvSpPr>
      <xdr:spPr>
        <a:xfrm flipV="1">
          <a:off x="4000500" y="7466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417</xdr:row>
      <xdr:rowOff>85725</xdr:rowOff>
    </xdr:from>
    <xdr:to>
      <xdr:col>3</xdr:col>
      <xdr:colOff>0</xdr:colOff>
      <xdr:row>417</xdr:row>
      <xdr:rowOff>85725</xdr:rowOff>
    </xdr:to>
    <xdr:sp>
      <xdr:nvSpPr>
        <xdr:cNvPr id="234" name="Line 234"/>
        <xdr:cNvSpPr>
          <a:spLocks/>
        </xdr:cNvSpPr>
      </xdr:nvSpPr>
      <xdr:spPr>
        <a:xfrm flipV="1">
          <a:off x="4000500" y="7482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418</xdr:row>
      <xdr:rowOff>85725</xdr:rowOff>
    </xdr:from>
    <xdr:to>
      <xdr:col>3</xdr:col>
      <xdr:colOff>0</xdr:colOff>
      <xdr:row>418</xdr:row>
      <xdr:rowOff>85725</xdr:rowOff>
    </xdr:to>
    <xdr:sp>
      <xdr:nvSpPr>
        <xdr:cNvPr id="235" name="Line 235"/>
        <xdr:cNvSpPr>
          <a:spLocks/>
        </xdr:cNvSpPr>
      </xdr:nvSpPr>
      <xdr:spPr>
        <a:xfrm flipV="1">
          <a:off x="4000500" y="749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419</xdr:row>
      <xdr:rowOff>85725</xdr:rowOff>
    </xdr:from>
    <xdr:to>
      <xdr:col>3</xdr:col>
      <xdr:colOff>0</xdr:colOff>
      <xdr:row>419</xdr:row>
      <xdr:rowOff>85725</xdr:rowOff>
    </xdr:to>
    <xdr:sp>
      <xdr:nvSpPr>
        <xdr:cNvPr id="236" name="Line 236"/>
        <xdr:cNvSpPr>
          <a:spLocks/>
        </xdr:cNvSpPr>
      </xdr:nvSpPr>
      <xdr:spPr>
        <a:xfrm flipV="1">
          <a:off x="4000500" y="7515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420</xdr:row>
      <xdr:rowOff>85725</xdr:rowOff>
    </xdr:from>
    <xdr:to>
      <xdr:col>3</xdr:col>
      <xdr:colOff>0</xdr:colOff>
      <xdr:row>420</xdr:row>
      <xdr:rowOff>85725</xdr:rowOff>
    </xdr:to>
    <xdr:sp>
      <xdr:nvSpPr>
        <xdr:cNvPr id="237" name="Line 237"/>
        <xdr:cNvSpPr>
          <a:spLocks/>
        </xdr:cNvSpPr>
      </xdr:nvSpPr>
      <xdr:spPr>
        <a:xfrm flipV="1">
          <a:off x="4000500" y="7531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421</xdr:row>
      <xdr:rowOff>85725</xdr:rowOff>
    </xdr:from>
    <xdr:to>
      <xdr:col>3</xdr:col>
      <xdr:colOff>0</xdr:colOff>
      <xdr:row>421</xdr:row>
      <xdr:rowOff>85725</xdr:rowOff>
    </xdr:to>
    <xdr:sp>
      <xdr:nvSpPr>
        <xdr:cNvPr id="238" name="Line 238"/>
        <xdr:cNvSpPr>
          <a:spLocks/>
        </xdr:cNvSpPr>
      </xdr:nvSpPr>
      <xdr:spPr>
        <a:xfrm flipV="1">
          <a:off x="40005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422</xdr:row>
      <xdr:rowOff>85725</xdr:rowOff>
    </xdr:from>
    <xdr:to>
      <xdr:col>3</xdr:col>
      <xdr:colOff>0</xdr:colOff>
      <xdr:row>422</xdr:row>
      <xdr:rowOff>85725</xdr:rowOff>
    </xdr:to>
    <xdr:sp>
      <xdr:nvSpPr>
        <xdr:cNvPr id="239" name="Line 239"/>
        <xdr:cNvSpPr>
          <a:spLocks/>
        </xdr:cNvSpPr>
      </xdr:nvSpPr>
      <xdr:spPr>
        <a:xfrm flipV="1">
          <a:off x="4000500" y="7563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423</xdr:row>
      <xdr:rowOff>85725</xdr:rowOff>
    </xdr:from>
    <xdr:to>
      <xdr:col>3</xdr:col>
      <xdr:colOff>0</xdr:colOff>
      <xdr:row>423</xdr:row>
      <xdr:rowOff>85725</xdr:rowOff>
    </xdr:to>
    <xdr:sp>
      <xdr:nvSpPr>
        <xdr:cNvPr id="240" name="Line 240"/>
        <xdr:cNvSpPr>
          <a:spLocks/>
        </xdr:cNvSpPr>
      </xdr:nvSpPr>
      <xdr:spPr>
        <a:xfrm flipV="1">
          <a:off x="4000500" y="7579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424</xdr:row>
      <xdr:rowOff>85725</xdr:rowOff>
    </xdr:from>
    <xdr:to>
      <xdr:col>3</xdr:col>
      <xdr:colOff>0</xdr:colOff>
      <xdr:row>424</xdr:row>
      <xdr:rowOff>85725</xdr:rowOff>
    </xdr:to>
    <xdr:sp>
      <xdr:nvSpPr>
        <xdr:cNvPr id="241" name="Line 241"/>
        <xdr:cNvSpPr>
          <a:spLocks/>
        </xdr:cNvSpPr>
      </xdr:nvSpPr>
      <xdr:spPr>
        <a:xfrm flipV="1">
          <a:off x="4000500" y="759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426</xdr:row>
      <xdr:rowOff>85725</xdr:rowOff>
    </xdr:from>
    <xdr:to>
      <xdr:col>3</xdr:col>
      <xdr:colOff>0</xdr:colOff>
      <xdr:row>426</xdr:row>
      <xdr:rowOff>85725</xdr:rowOff>
    </xdr:to>
    <xdr:sp>
      <xdr:nvSpPr>
        <xdr:cNvPr id="242" name="Line 242"/>
        <xdr:cNvSpPr>
          <a:spLocks/>
        </xdr:cNvSpPr>
      </xdr:nvSpPr>
      <xdr:spPr>
        <a:xfrm flipV="1">
          <a:off x="4000500" y="762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416</xdr:row>
      <xdr:rowOff>85725</xdr:rowOff>
    </xdr:from>
    <xdr:to>
      <xdr:col>3</xdr:col>
      <xdr:colOff>0</xdr:colOff>
      <xdr:row>416</xdr:row>
      <xdr:rowOff>85725</xdr:rowOff>
    </xdr:to>
    <xdr:sp>
      <xdr:nvSpPr>
        <xdr:cNvPr id="243" name="Line 243"/>
        <xdr:cNvSpPr>
          <a:spLocks/>
        </xdr:cNvSpPr>
      </xdr:nvSpPr>
      <xdr:spPr>
        <a:xfrm flipV="1">
          <a:off x="4000500" y="7466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417</xdr:row>
      <xdr:rowOff>85725</xdr:rowOff>
    </xdr:from>
    <xdr:to>
      <xdr:col>3</xdr:col>
      <xdr:colOff>0</xdr:colOff>
      <xdr:row>417</xdr:row>
      <xdr:rowOff>85725</xdr:rowOff>
    </xdr:to>
    <xdr:sp>
      <xdr:nvSpPr>
        <xdr:cNvPr id="244" name="Line 244"/>
        <xdr:cNvSpPr>
          <a:spLocks/>
        </xdr:cNvSpPr>
      </xdr:nvSpPr>
      <xdr:spPr>
        <a:xfrm flipV="1">
          <a:off x="4000500" y="7482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418</xdr:row>
      <xdr:rowOff>85725</xdr:rowOff>
    </xdr:from>
    <xdr:to>
      <xdr:col>3</xdr:col>
      <xdr:colOff>0</xdr:colOff>
      <xdr:row>418</xdr:row>
      <xdr:rowOff>85725</xdr:rowOff>
    </xdr:to>
    <xdr:sp>
      <xdr:nvSpPr>
        <xdr:cNvPr id="245" name="Line 245"/>
        <xdr:cNvSpPr>
          <a:spLocks/>
        </xdr:cNvSpPr>
      </xdr:nvSpPr>
      <xdr:spPr>
        <a:xfrm flipV="1">
          <a:off x="4000500" y="749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419</xdr:row>
      <xdr:rowOff>85725</xdr:rowOff>
    </xdr:from>
    <xdr:to>
      <xdr:col>3</xdr:col>
      <xdr:colOff>0</xdr:colOff>
      <xdr:row>419</xdr:row>
      <xdr:rowOff>85725</xdr:rowOff>
    </xdr:to>
    <xdr:sp>
      <xdr:nvSpPr>
        <xdr:cNvPr id="246" name="Line 246"/>
        <xdr:cNvSpPr>
          <a:spLocks/>
        </xdr:cNvSpPr>
      </xdr:nvSpPr>
      <xdr:spPr>
        <a:xfrm flipV="1">
          <a:off x="4000500" y="7515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420</xdr:row>
      <xdr:rowOff>85725</xdr:rowOff>
    </xdr:from>
    <xdr:to>
      <xdr:col>3</xdr:col>
      <xdr:colOff>0</xdr:colOff>
      <xdr:row>420</xdr:row>
      <xdr:rowOff>85725</xdr:rowOff>
    </xdr:to>
    <xdr:sp>
      <xdr:nvSpPr>
        <xdr:cNvPr id="247" name="Line 247"/>
        <xdr:cNvSpPr>
          <a:spLocks/>
        </xdr:cNvSpPr>
      </xdr:nvSpPr>
      <xdr:spPr>
        <a:xfrm flipV="1">
          <a:off x="4000500" y="7531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421</xdr:row>
      <xdr:rowOff>85725</xdr:rowOff>
    </xdr:from>
    <xdr:to>
      <xdr:col>3</xdr:col>
      <xdr:colOff>0</xdr:colOff>
      <xdr:row>421</xdr:row>
      <xdr:rowOff>85725</xdr:rowOff>
    </xdr:to>
    <xdr:sp>
      <xdr:nvSpPr>
        <xdr:cNvPr id="248" name="Line 248"/>
        <xdr:cNvSpPr>
          <a:spLocks/>
        </xdr:cNvSpPr>
      </xdr:nvSpPr>
      <xdr:spPr>
        <a:xfrm flipV="1">
          <a:off x="40005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422</xdr:row>
      <xdr:rowOff>85725</xdr:rowOff>
    </xdr:from>
    <xdr:to>
      <xdr:col>3</xdr:col>
      <xdr:colOff>0</xdr:colOff>
      <xdr:row>422</xdr:row>
      <xdr:rowOff>85725</xdr:rowOff>
    </xdr:to>
    <xdr:sp>
      <xdr:nvSpPr>
        <xdr:cNvPr id="249" name="Line 249"/>
        <xdr:cNvSpPr>
          <a:spLocks/>
        </xdr:cNvSpPr>
      </xdr:nvSpPr>
      <xdr:spPr>
        <a:xfrm flipV="1">
          <a:off x="4000500" y="7563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423</xdr:row>
      <xdr:rowOff>85725</xdr:rowOff>
    </xdr:from>
    <xdr:to>
      <xdr:col>3</xdr:col>
      <xdr:colOff>0</xdr:colOff>
      <xdr:row>423</xdr:row>
      <xdr:rowOff>85725</xdr:rowOff>
    </xdr:to>
    <xdr:sp>
      <xdr:nvSpPr>
        <xdr:cNvPr id="250" name="Line 250"/>
        <xdr:cNvSpPr>
          <a:spLocks/>
        </xdr:cNvSpPr>
      </xdr:nvSpPr>
      <xdr:spPr>
        <a:xfrm flipV="1">
          <a:off x="4000500" y="7579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424</xdr:row>
      <xdr:rowOff>85725</xdr:rowOff>
    </xdr:from>
    <xdr:to>
      <xdr:col>3</xdr:col>
      <xdr:colOff>0</xdr:colOff>
      <xdr:row>424</xdr:row>
      <xdr:rowOff>85725</xdr:rowOff>
    </xdr:to>
    <xdr:sp>
      <xdr:nvSpPr>
        <xdr:cNvPr id="251" name="Line 251"/>
        <xdr:cNvSpPr>
          <a:spLocks/>
        </xdr:cNvSpPr>
      </xdr:nvSpPr>
      <xdr:spPr>
        <a:xfrm flipV="1">
          <a:off x="4000500" y="759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416</xdr:row>
      <xdr:rowOff>85725</xdr:rowOff>
    </xdr:from>
    <xdr:to>
      <xdr:col>3</xdr:col>
      <xdr:colOff>0</xdr:colOff>
      <xdr:row>416</xdr:row>
      <xdr:rowOff>85725</xdr:rowOff>
    </xdr:to>
    <xdr:sp>
      <xdr:nvSpPr>
        <xdr:cNvPr id="252" name="Line 252"/>
        <xdr:cNvSpPr>
          <a:spLocks/>
        </xdr:cNvSpPr>
      </xdr:nvSpPr>
      <xdr:spPr>
        <a:xfrm flipV="1">
          <a:off x="4000500" y="7466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417</xdr:row>
      <xdr:rowOff>85725</xdr:rowOff>
    </xdr:from>
    <xdr:to>
      <xdr:col>3</xdr:col>
      <xdr:colOff>0</xdr:colOff>
      <xdr:row>417</xdr:row>
      <xdr:rowOff>85725</xdr:rowOff>
    </xdr:to>
    <xdr:sp>
      <xdr:nvSpPr>
        <xdr:cNvPr id="253" name="Line 253"/>
        <xdr:cNvSpPr>
          <a:spLocks/>
        </xdr:cNvSpPr>
      </xdr:nvSpPr>
      <xdr:spPr>
        <a:xfrm flipV="1">
          <a:off x="4000500" y="7482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418</xdr:row>
      <xdr:rowOff>85725</xdr:rowOff>
    </xdr:from>
    <xdr:to>
      <xdr:col>3</xdr:col>
      <xdr:colOff>0</xdr:colOff>
      <xdr:row>418</xdr:row>
      <xdr:rowOff>85725</xdr:rowOff>
    </xdr:to>
    <xdr:sp>
      <xdr:nvSpPr>
        <xdr:cNvPr id="254" name="Line 254"/>
        <xdr:cNvSpPr>
          <a:spLocks/>
        </xdr:cNvSpPr>
      </xdr:nvSpPr>
      <xdr:spPr>
        <a:xfrm flipV="1">
          <a:off x="4000500" y="749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419</xdr:row>
      <xdr:rowOff>85725</xdr:rowOff>
    </xdr:from>
    <xdr:to>
      <xdr:col>3</xdr:col>
      <xdr:colOff>0</xdr:colOff>
      <xdr:row>419</xdr:row>
      <xdr:rowOff>85725</xdr:rowOff>
    </xdr:to>
    <xdr:sp>
      <xdr:nvSpPr>
        <xdr:cNvPr id="255" name="Line 255"/>
        <xdr:cNvSpPr>
          <a:spLocks/>
        </xdr:cNvSpPr>
      </xdr:nvSpPr>
      <xdr:spPr>
        <a:xfrm flipV="1">
          <a:off x="4000500" y="7515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420</xdr:row>
      <xdr:rowOff>85725</xdr:rowOff>
    </xdr:from>
    <xdr:to>
      <xdr:col>3</xdr:col>
      <xdr:colOff>0</xdr:colOff>
      <xdr:row>420</xdr:row>
      <xdr:rowOff>85725</xdr:rowOff>
    </xdr:to>
    <xdr:sp>
      <xdr:nvSpPr>
        <xdr:cNvPr id="256" name="Line 256"/>
        <xdr:cNvSpPr>
          <a:spLocks/>
        </xdr:cNvSpPr>
      </xdr:nvSpPr>
      <xdr:spPr>
        <a:xfrm flipV="1">
          <a:off x="4000500" y="7531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421</xdr:row>
      <xdr:rowOff>85725</xdr:rowOff>
    </xdr:from>
    <xdr:to>
      <xdr:col>3</xdr:col>
      <xdr:colOff>0</xdr:colOff>
      <xdr:row>421</xdr:row>
      <xdr:rowOff>85725</xdr:rowOff>
    </xdr:to>
    <xdr:sp>
      <xdr:nvSpPr>
        <xdr:cNvPr id="257" name="Line 257"/>
        <xdr:cNvSpPr>
          <a:spLocks/>
        </xdr:cNvSpPr>
      </xdr:nvSpPr>
      <xdr:spPr>
        <a:xfrm flipV="1">
          <a:off x="40005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422</xdr:row>
      <xdr:rowOff>85725</xdr:rowOff>
    </xdr:from>
    <xdr:to>
      <xdr:col>3</xdr:col>
      <xdr:colOff>0</xdr:colOff>
      <xdr:row>422</xdr:row>
      <xdr:rowOff>85725</xdr:rowOff>
    </xdr:to>
    <xdr:sp>
      <xdr:nvSpPr>
        <xdr:cNvPr id="258" name="Line 258"/>
        <xdr:cNvSpPr>
          <a:spLocks/>
        </xdr:cNvSpPr>
      </xdr:nvSpPr>
      <xdr:spPr>
        <a:xfrm flipV="1">
          <a:off x="4000500" y="7563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423</xdr:row>
      <xdr:rowOff>85725</xdr:rowOff>
    </xdr:from>
    <xdr:to>
      <xdr:col>3</xdr:col>
      <xdr:colOff>0</xdr:colOff>
      <xdr:row>423</xdr:row>
      <xdr:rowOff>85725</xdr:rowOff>
    </xdr:to>
    <xdr:sp>
      <xdr:nvSpPr>
        <xdr:cNvPr id="259" name="Line 259"/>
        <xdr:cNvSpPr>
          <a:spLocks/>
        </xdr:cNvSpPr>
      </xdr:nvSpPr>
      <xdr:spPr>
        <a:xfrm flipV="1">
          <a:off x="4000500" y="7579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424</xdr:row>
      <xdr:rowOff>85725</xdr:rowOff>
    </xdr:from>
    <xdr:to>
      <xdr:col>3</xdr:col>
      <xdr:colOff>0</xdr:colOff>
      <xdr:row>424</xdr:row>
      <xdr:rowOff>85725</xdr:rowOff>
    </xdr:to>
    <xdr:sp>
      <xdr:nvSpPr>
        <xdr:cNvPr id="260" name="Line 260"/>
        <xdr:cNvSpPr>
          <a:spLocks/>
        </xdr:cNvSpPr>
      </xdr:nvSpPr>
      <xdr:spPr>
        <a:xfrm flipV="1">
          <a:off x="4000500" y="759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425</xdr:row>
      <xdr:rowOff>85725</xdr:rowOff>
    </xdr:from>
    <xdr:to>
      <xdr:col>3</xdr:col>
      <xdr:colOff>0</xdr:colOff>
      <xdr:row>425</xdr:row>
      <xdr:rowOff>85725</xdr:rowOff>
    </xdr:to>
    <xdr:sp>
      <xdr:nvSpPr>
        <xdr:cNvPr id="261" name="Line 261"/>
        <xdr:cNvSpPr>
          <a:spLocks/>
        </xdr:cNvSpPr>
      </xdr:nvSpPr>
      <xdr:spPr>
        <a:xfrm flipV="1">
          <a:off x="4000500" y="7612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426</xdr:row>
      <xdr:rowOff>85725</xdr:rowOff>
    </xdr:from>
    <xdr:to>
      <xdr:col>3</xdr:col>
      <xdr:colOff>0</xdr:colOff>
      <xdr:row>426</xdr:row>
      <xdr:rowOff>85725</xdr:rowOff>
    </xdr:to>
    <xdr:sp>
      <xdr:nvSpPr>
        <xdr:cNvPr id="262" name="Line 262"/>
        <xdr:cNvSpPr>
          <a:spLocks/>
        </xdr:cNvSpPr>
      </xdr:nvSpPr>
      <xdr:spPr>
        <a:xfrm flipV="1">
          <a:off x="4000500" y="762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427</xdr:row>
      <xdr:rowOff>85725</xdr:rowOff>
    </xdr:from>
    <xdr:to>
      <xdr:col>3</xdr:col>
      <xdr:colOff>0</xdr:colOff>
      <xdr:row>427</xdr:row>
      <xdr:rowOff>85725</xdr:rowOff>
    </xdr:to>
    <xdr:sp>
      <xdr:nvSpPr>
        <xdr:cNvPr id="263" name="Line 263"/>
        <xdr:cNvSpPr>
          <a:spLocks/>
        </xdr:cNvSpPr>
      </xdr:nvSpPr>
      <xdr:spPr>
        <a:xfrm flipV="1">
          <a:off x="4000500" y="764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416</xdr:row>
      <xdr:rowOff>85725</xdr:rowOff>
    </xdr:from>
    <xdr:to>
      <xdr:col>3</xdr:col>
      <xdr:colOff>0</xdr:colOff>
      <xdr:row>416</xdr:row>
      <xdr:rowOff>85725</xdr:rowOff>
    </xdr:to>
    <xdr:sp>
      <xdr:nvSpPr>
        <xdr:cNvPr id="264" name="Line 264"/>
        <xdr:cNvSpPr>
          <a:spLocks/>
        </xdr:cNvSpPr>
      </xdr:nvSpPr>
      <xdr:spPr>
        <a:xfrm flipV="1">
          <a:off x="4000500" y="7466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417</xdr:row>
      <xdr:rowOff>85725</xdr:rowOff>
    </xdr:from>
    <xdr:to>
      <xdr:col>3</xdr:col>
      <xdr:colOff>0</xdr:colOff>
      <xdr:row>417</xdr:row>
      <xdr:rowOff>85725</xdr:rowOff>
    </xdr:to>
    <xdr:sp>
      <xdr:nvSpPr>
        <xdr:cNvPr id="265" name="Line 265"/>
        <xdr:cNvSpPr>
          <a:spLocks/>
        </xdr:cNvSpPr>
      </xdr:nvSpPr>
      <xdr:spPr>
        <a:xfrm flipV="1">
          <a:off x="4000500" y="7482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418</xdr:row>
      <xdr:rowOff>85725</xdr:rowOff>
    </xdr:from>
    <xdr:to>
      <xdr:col>3</xdr:col>
      <xdr:colOff>0</xdr:colOff>
      <xdr:row>418</xdr:row>
      <xdr:rowOff>85725</xdr:rowOff>
    </xdr:to>
    <xdr:sp>
      <xdr:nvSpPr>
        <xdr:cNvPr id="266" name="Line 266"/>
        <xdr:cNvSpPr>
          <a:spLocks/>
        </xdr:cNvSpPr>
      </xdr:nvSpPr>
      <xdr:spPr>
        <a:xfrm flipV="1">
          <a:off x="4000500" y="749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419</xdr:row>
      <xdr:rowOff>85725</xdr:rowOff>
    </xdr:from>
    <xdr:to>
      <xdr:col>3</xdr:col>
      <xdr:colOff>0</xdr:colOff>
      <xdr:row>419</xdr:row>
      <xdr:rowOff>85725</xdr:rowOff>
    </xdr:to>
    <xdr:sp>
      <xdr:nvSpPr>
        <xdr:cNvPr id="267" name="Line 267"/>
        <xdr:cNvSpPr>
          <a:spLocks/>
        </xdr:cNvSpPr>
      </xdr:nvSpPr>
      <xdr:spPr>
        <a:xfrm flipV="1">
          <a:off x="4000500" y="7515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420</xdr:row>
      <xdr:rowOff>85725</xdr:rowOff>
    </xdr:from>
    <xdr:to>
      <xdr:col>3</xdr:col>
      <xdr:colOff>0</xdr:colOff>
      <xdr:row>420</xdr:row>
      <xdr:rowOff>85725</xdr:rowOff>
    </xdr:to>
    <xdr:sp>
      <xdr:nvSpPr>
        <xdr:cNvPr id="268" name="Line 268"/>
        <xdr:cNvSpPr>
          <a:spLocks/>
        </xdr:cNvSpPr>
      </xdr:nvSpPr>
      <xdr:spPr>
        <a:xfrm flipV="1">
          <a:off x="4000500" y="7531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421</xdr:row>
      <xdr:rowOff>85725</xdr:rowOff>
    </xdr:from>
    <xdr:to>
      <xdr:col>3</xdr:col>
      <xdr:colOff>0</xdr:colOff>
      <xdr:row>421</xdr:row>
      <xdr:rowOff>85725</xdr:rowOff>
    </xdr:to>
    <xdr:sp>
      <xdr:nvSpPr>
        <xdr:cNvPr id="269" name="Line 269"/>
        <xdr:cNvSpPr>
          <a:spLocks/>
        </xdr:cNvSpPr>
      </xdr:nvSpPr>
      <xdr:spPr>
        <a:xfrm flipV="1">
          <a:off x="40005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422</xdr:row>
      <xdr:rowOff>85725</xdr:rowOff>
    </xdr:from>
    <xdr:to>
      <xdr:col>3</xdr:col>
      <xdr:colOff>0</xdr:colOff>
      <xdr:row>422</xdr:row>
      <xdr:rowOff>85725</xdr:rowOff>
    </xdr:to>
    <xdr:sp>
      <xdr:nvSpPr>
        <xdr:cNvPr id="270" name="Line 270"/>
        <xdr:cNvSpPr>
          <a:spLocks/>
        </xdr:cNvSpPr>
      </xdr:nvSpPr>
      <xdr:spPr>
        <a:xfrm flipV="1">
          <a:off x="4000500" y="7563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423</xdr:row>
      <xdr:rowOff>85725</xdr:rowOff>
    </xdr:from>
    <xdr:to>
      <xdr:col>3</xdr:col>
      <xdr:colOff>0</xdr:colOff>
      <xdr:row>423</xdr:row>
      <xdr:rowOff>85725</xdr:rowOff>
    </xdr:to>
    <xdr:sp>
      <xdr:nvSpPr>
        <xdr:cNvPr id="271" name="Line 271"/>
        <xdr:cNvSpPr>
          <a:spLocks/>
        </xdr:cNvSpPr>
      </xdr:nvSpPr>
      <xdr:spPr>
        <a:xfrm flipV="1">
          <a:off x="4000500" y="7579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424</xdr:row>
      <xdr:rowOff>85725</xdr:rowOff>
    </xdr:from>
    <xdr:to>
      <xdr:col>3</xdr:col>
      <xdr:colOff>0</xdr:colOff>
      <xdr:row>424</xdr:row>
      <xdr:rowOff>85725</xdr:rowOff>
    </xdr:to>
    <xdr:sp>
      <xdr:nvSpPr>
        <xdr:cNvPr id="272" name="Line 272"/>
        <xdr:cNvSpPr>
          <a:spLocks/>
        </xdr:cNvSpPr>
      </xdr:nvSpPr>
      <xdr:spPr>
        <a:xfrm flipV="1">
          <a:off x="4000500" y="759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416</xdr:row>
      <xdr:rowOff>85725</xdr:rowOff>
    </xdr:from>
    <xdr:to>
      <xdr:col>3</xdr:col>
      <xdr:colOff>0</xdr:colOff>
      <xdr:row>416</xdr:row>
      <xdr:rowOff>85725</xdr:rowOff>
    </xdr:to>
    <xdr:sp>
      <xdr:nvSpPr>
        <xdr:cNvPr id="273" name="Line 273"/>
        <xdr:cNvSpPr>
          <a:spLocks/>
        </xdr:cNvSpPr>
      </xdr:nvSpPr>
      <xdr:spPr>
        <a:xfrm flipV="1">
          <a:off x="4000500" y="7466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417</xdr:row>
      <xdr:rowOff>85725</xdr:rowOff>
    </xdr:from>
    <xdr:to>
      <xdr:col>3</xdr:col>
      <xdr:colOff>0</xdr:colOff>
      <xdr:row>417</xdr:row>
      <xdr:rowOff>85725</xdr:rowOff>
    </xdr:to>
    <xdr:sp>
      <xdr:nvSpPr>
        <xdr:cNvPr id="274" name="Line 274"/>
        <xdr:cNvSpPr>
          <a:spLocks/>
        </xdr:cNvSpPr>
      </xdr:nvSpPr>
      <xdr:spPr>
        <a:xfrm flipV="1">
          <a:off x="4000500" y="7482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418</xdr:row>
      <xdr:rowOff>85725</xdr:rowOff>
    </xdr:from>
    <xdr:to>
      <xdr:col>3</xdr:col>
      <xdr:colOff>0</xdr:colOff>
      <xdr:row>418</xdr:row>
      <xdr:rowOff>85725</xdr:rowOff>
    </xdr:to>
    <xdr:sp>
      <xdr:nvSpPr>
        <xdr:cNvPr id="275" name="Line 275"/>
        <xdr:cNvSpPr>
          <a:spLocks/>
        </xdr:cNvSpPr>
      </xdr:nvSpPr>
      <xdr:spPr>
        <a:xfrm flipV="1">
          <a:off x="4000500" y="749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419</xdr:row>
      <xdr:rowOff>85725</xdr:rowOff>
    </xdr:from>
    <xdr:to>
      <xdr:col>3</xdr:col>
      <xdr:colOff>0</xdr:colOff>
      <xdr:row>419</xdr:row>
      <xdr:rowOff>85725</xdr:rowOff>
    </xdr:to>
    <xdr:sp>
      <xdr:nvSpPr>
        <xdr:cNvPr id="276" name="Line 276"/>
        <xdr:cNvSpPr>
          <a:spLocks/>
        </xdr:cNvSpPr>
      </xdr:nvSpPr>
      <xdr:spPr>
        <a:xfrm flipV="1">
          <a:off x="4000500" y="7515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420</xdr:row>
      <xdr:rowOff>85725</xdr:rowOff>
    </xdr:from>
    <xdr:to>
      <xdr:col>3</xdr:col>
      <xdr:colOff>0</xdr:colOff>
      <xdr:row>420</xdr:row>
      <xdr:rowOff>85725</xdr:rowOff>
    </xdr:to>
    <xdr:sp>
      <xdr:nvSpPr>
        <xdr:cNvPr id="277" name="Line 277"/>
        <xdr:cNvSpPr>
          <a:spLocks/>
        </xdr:cNvSpPr>
      </xdr:nvSpPr>
      <xdr:spPr>
        <a:xfrm flipV="1">
          <a:off x="4000500" y="7531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421</xdr:row>
      <xdr:rowOff>85725</xdr:rowOff>
    </xdr:from>
    <xdr:to>
      <xdr:col>3</xdr:col>
      <xdr:colOff>0</xdr:colOff>
      <xdr:row>421</xdr:row>
      <xdr:rowOff>85725</xdr:rowOff>
    </xdr:to>
    <xdr:sp>
      <xdr:nvSpPr>
        <xdr:cNvPr id="278" name="Line 278"/>
        <xdr:cNvSpPr>
          <a:spLocks/>
        </xdr:cNvSpPr>
      </xdr:nvSpPr>
      <xdr:spPr>
        <a:xfrm flipV="1">
          <a:off x="40005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422</xdr:row>
      <xdr:rowOff>85725</xdr:rowOff>
    </xdr:from>
    <xdr:to>
      <xdr:col>3</xdr:col>
      <xdr:colOff>0</xdr:colOff>
      <xdr:row>422</xdr:row>
      <xdr:rowOff>85725</xdr:rowOff>
    </xdr:to>
    <xdr:sp>
      <xdr:nvSpPr>
        <xdr:cNvPr id="279" name="Line 279"/>
        <xdr:cNvSpPr>
          <a:spLocks/>
        </xdr:cNvSpPr>
      </xdr:nvSpPr>
      <xdr:spPr>
        <a:xfrm flipV="1">
          <a:off x="4000500" y="7563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423</xdr:row>
      <xdr:rowOff>85725</xdr:rowOff>
    </xdr:from>
    <xdr:to>
      <xdr:col>3</xdr:col>
      <xdr:colOff>0</xdr:colOff>
      <xdr:row>423</xdr:row>
      <xdr:rowOff>85725</xdr:rowOff>
    </xdr:to>
    <xdr:sp>
      <xdr:nvSpPr>
        <xdr:cNvPr id="280" name="Line 280"/>
        <xdr:cNvSpPr>
          <a:spLocks/>
        </xdr:cNvSpPr>
      </xdr:nvSpPr>
      <xdr:spPr>
        <a:xfrm flipV="1">
          <a:off x="4000500" y="7579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424</xdr:row>
      <xdr:rowOff>85725</xdr:rowOff>
    </xdr:from>
    <xdr:to>
      <xdr:col>3</xdr:col>
      <xdr:colOff>0</xdr:colOff>
      <xdr:row>424</xdr:row>
      <xdr:rowOff>85725</xdr:rowOff>
    </xdr:to>
    <xdr:sp>
      <xdr:nvSpPr>
        <xdr:cNvPr id="281" name="Line 281"/>
        <xdr:cNvSpPr>
          <a:spLocks/>
        </xdr:cNvSpPr>
      </xdr:nvSpPr>
      <xdr:spPr>
        <a:xfrm flipV="1">
          <a:off x="4000500" y="759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426</xdr:row>
      <xdr:rowOff>85725</xdr:rowOff>
    </xdr:from>
    <xdr:to>
      <xdr:col>3</xdr:col>
      <xdr:colOff>0</xdr:colOff>
      <xdr:row>426</xdr:row>
      <xdr:rowOff>85725</xdr:rowOff>
    </xdr:to>
    <xdr:sp>
      <xdr:nvSpPr>
        <xdr:cNvPr id="282" name="Line 282"/>
        <xdr:cNvSpPr>
          <a:spLocks/>
        </xdr:cNvSpPr>
      </xdr:nvSpPr>
      <xdr:spPr>
        <a:xfrm flipV="1">
          <a:off x="4000500" y="762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427</xdr:row>
      <xdr:rowOff>85725</xdr:rowOff>
    </xdr:from>
    <xdr:to>
      <xdr:col>3</xdr:col>
      <xdr:colOff>0</xdr:colOff>
      <xdr:row>427</xdr:row>
      <xdr:rowOff>85725</xdr:rowOff>
    </xdr:to>
    <xdr:sp>
      <xdr:nvSpPr>
        <xdr:cNvPr id="283" name="Line 283"/>
        <xdr:cNvSpPr>
          <a:spLocks/>
        </xdr:cNvSpPr>
      </xdr:nvSpPr>
      <xdr:spPr>
        <a:xfrm flipV="1">
          <a:off x="4000500" y="764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428</xdr:row>
      <xdr:rowOff>85725</xdr:rowOff>
    </xdr:from>
    <xdr:to>
      <xdr:col>3</xdr:col>
      <xdr:colOff>0</xdr:colOff>
      <xdr:row>428</xdr:row>
      <xdr:rowOff>85725</xdr:rowOff>
    </xdr:to>
    <xdr:sp>
      <xdr:nvSpPr>
        <xdr:cNvPr id="284" name="Line 284"/>
        <xdr:cNvSpPr>
          <a:spLocks/>
        </xdr:cNvSpPr>
      </xdr:nvSpPr>
      <xdr:spPr>
        <a:xfrm flipV="1">
          <a:off x="4000500" y="766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429</xdr:row>
      <xdr:rowOff>85725</xdr:rowOff>
    </xdr:from>
    <xdr:to>
      <xdr:col>3</xdr:col>
      <xdr:colOff>0</xdr:colOff>
      <xdr:row>429</xdr:row>
      <xdr:rowOff>85725</xdr:rowOff>
    </xdr:to>
    <xdr:sp>
      <xdr:nvSpPr>
        <xdr:cNvPr id="285" name="Line 285"/>
        <xdr:cNvSpPr>
          <a:spLocks/>
        </xdr:cNvSpPr>
      </xdr:nvSpPr>
      <xdr:spPr>
        <a:xfrm flipV="1">
          <a:off x="4000500" y="767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430</xdr:row>
      <xdr:rowOff>85725</xdr:rowOff>
    </xdr:from>
    <xdr:to>
      <xdr:col>3</xdr:col>
      <xdr:colOff>0</xdr:colOff>
      <xdr:row>430</xdr:row>
      <xdr:rowOff>85725</xdr:rowOff>
    </xdr:to>
    <xdr:sp>
      <xdr:nvSpPr>
        <xdr:cNvPr id="286" name="Line 286"/>
        <xdr:cNvSpPr>
          <a:spLocks/>
        </xdr:cNvSpPr>
      </xdr:nvSpPr>
      <xdr:spPr>
        <a:xfrm flipV="1">
          <a:off x="4000500" y="769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431</xdr:row>
      <xdr:rowOff>85725</xdr:rowOff>
    </xdr:from>
    <xdr:to>
      <xdr:col>3</xdr:col>
      <xdr:colOff>0</xdr:colOff>
      <xdr:row>431</xdr:row>
      <xdr:rowOff>85725</xdr:rowOff>
    </xdr:to>
    <xdr:sp>
      <xdr:nvSpPr>
        <xdr:cNvPr id="287" name="Line 288"/>
        <xdr:cNvSpPr>
          <a:spLocks/>
        </xdr:cNvSpPr>
      </xdr:nvSpPr>
      <xdr:spPr>
        <a:xfrm flipV="1">
          <a:off x="4000500" y="770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432</xdr:row>
      <xdr:rowOff>85725</xdr:rowOff>
    </xdr:from>
    <xdr:to>
      <xdr:col>3</xdr:col>
      <xdr:colOff>0</xdr:colOff>
      <xdr:row>432</xdr:row>
      <xdr:rowOff>85725</xdr:rowOff>
    </xdr:to>
    <xdr:sp>
      <xdr:nvSpPr>
        <xdr:cNvPr id="288" name="Line 289"/>
        <xdr:cNvSpPr>
          <a:spLocks/>
        </xdr:cNvSpPr>
      </xdr:nvSpPr>
      <xdr:spPr>
        <a:xfrm flipV="1">
          <a:off x="4000500" y="772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433</xdr:row>
      <xdr:rowOff>85725</xdr:rowOff>
    </xdr:from>
    <xdr:to>
      <xdr:col>3</xdr:col>
      <xdr:colOff>0</xdr:colOff>
      <xdr:row>433</xdr:row>
      <xdr:rowOff>85725</xdr:rowOff>
    </xdr:to>
    <xdr:sp>
      <xdr:nvSpPr>
        <xdr:cNvPr id="289" name="Line 290"/>
        <xdr:cNvSpPr>
          <a:spLocks/>
        </xdr:cNvSpPr>
      </xdr:nvSpPr>
      <xdr:spPr>
        <a:xfrm flipV="1">
          <a:off x="4000500" y="774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434</xdr:row>
      <xdr:rowOff>85725</xdr:rowOff>
    </xdr:from>
    <xdr:to>
      <xdr:col>3</xdr:col>
      <xdr:colOff>0</xdr:colOff>
      <xdr:row>434</xdr:row>
      <xdr:rowOff>85725</xdr:rowOff>
    </xdr:to>
    <xdr:sp>
      <xdr:nvSpPr>
        <xdr:cNvPr id="290" name="Line 291"/>
        <xdr:cNvSpPr>
          <a:spLocks/>
        </xdr:cNvSpPr>
      </xdr:nvSpPr>
      <xdr:spPr>
        <a:xfrm flipV="1">
          <a:off x="4000500" y="775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435</xdr:row>
      <xdr:rowOff>85725</xdr:rowOff>
    </xdr:from>
    <xdr:to>
      <xdr:col>3</xdr:col>
      <xdr:colOff>0</xdr:colOff>
      <xdr:row>435</xdr:row>
      <xdr:rowOff>85725</xdr:rowOff>
    </xdr:to>
    <xdr:sp>
      <xdr:nvSpPr>
        <xdr:cNvPr id="291" name="Line 292"/>
        <xdr:cNvSpPr>
          <a:spLocks/>
        </xdr:cNvSpPr>
      </xdr:nvSpPr>
      <xdr:spPr>
        <a:xfrm flipV="1">
          <a:off x="4000500" y="777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436</xdr:row>
      <xdr:rowOff>85725</xdr:rowOff>
    </xdr:from>
    <xdr:to>
      <xdr:col>3</xdr:col>
      <xdr:colOff>0</xdr:colOff>
      <xdr:row>436</xdr:row>
      <xdr:rowOff>85725</xdr:rowOff>
    </xdr:to>
    <xdr:sp>
      <xdr:nvSpPr>
        <xdr:cNvPr id="292" name="Line 293"/>
        <xdr:cNvSpPr>
          <a:spLocks/>
        </xdr:cNvSpPr>
      </xdr:nvSpPr>
      <xdr:spPr>
        <a:xfrm flipV="1">
          <a:off x="4000500" y="779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437</xdr:row>
      <xdr:rowOff>85725</xdr:rowOff>
    </xdr:from>
    <xdr:to>
      <xdr:col>3</xdr:col>
      <xdr:colOff>0</xdr:colOff>
      <xdr:row>437</xdr:row>
      <xdr:rowOff>85725</xdr:rowOff>
    </xdr:to>
    <xdr:sp>
      <xdr:nvSpPr>
        <xdr:cNvPr id="293" name="Line 294"/>
        <xdr:cNvSpPr>
          <a:spLocks/>
        </xdr:cNvSpPr>
      </xdr:nvSpPr>
      <xdr:spPr>
        <a:xfrm flipV="1">
          <a:off x="4000500" y="780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438</xdr:row>
      <xdr:rowOff>85725</xdr:rowOff>
    </xdr:from>
    <xdr:to>
      <xdr:col>3</xdr:col>
      <xdr:colOff>0</xdr:colOff>
      <xdr:row>438</xdr:row>
      <xdr:rowOff>85725</xdr:rowOff>
    </xdr:to>
    <xdr:sp>
      <xdr:nvSpPr>
        <xdr:cNvPr id="294" name="Line 295"/>
        <xdr:cNvSpPr>
          <a:spLocks/>
        </xdr:cNvSpPr>
      </xdr:nvSpPr>
      <xdr:spPr>
        <a:xfrm flipV="1">
          <a:off x="4000500" y="782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439</xdr:row>
      <xdr:rowOff>85725</xdr:rowOff>
    </xdr:from>
    <xdr:to>
      <xdr:col>3</xdr:col>
      <xdr:colOff>0</xdr:colOff>
      <xdr:row>439</xdr:row>
      <xdr:rowOff>85725</xdr:rowOff>
    </xdr:to>
    <xdr:sp>
      <xdr:nvSpPr>
        <xdr:cNvPr id="295" name="Line 296"/>
        <xdr:cNvSpPr>
          <a:spLocks/>
        </xdr:cNvSpPr>
      </xdr:nvSpPr>
      <xdr:spPr>
        <a:xfrm flipV="1">
          <a:off x="4000500" y="783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440</xdr:row>
      <xdr:rowOff>85725</xdr:rowOff>
    </xdr:from>
    <xdr:to>
      <xdr:col>3</xdr:col>
      <xdr:colOff>0</xdr:colOff>
      <xdr:row>440</xdr:row>
      <xdr:rowOff>85725</xdr:rowOff>
    </xdr:to>
    <xdr:sp>
      <xdr:nvSpPr>
        <xdr:cNvPr id="296" name="Line 297"/>
        <xdr:cNvSpPr>
          <a:spLocks/>
        </xdr:cNvSpPr>
      </xdr:nvSpPr>
      <xdr:spPr>
        <a:xfrm flipV="1">
          <a:off x="4000500" y="785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441</xdr:row>
      <xdr:rowOff>85725</xdr:rowOff>
    </xdr:from>
    <xdr:to>
      <xdr:col>3</xdr:col>
      <xdr:colOff>0</xdr:colOff>
      <xdr:row>441</xdr:row>
      <xdr:rowOff>85725</xdr:rowOff>
    </xdr:to>
    <xdr:sp>
      <xdr:nvSpPr>
        <xdr:cNvPr id="297" name="Line 298"/>
        <xdr:cNvSpPr>
          <a:spLocks/>
        </xdr:cNvSpPr>
      </xdr:nvSpPr>
      <xdr:spPr>
        <a:xfrm flipV="1">
          <a:off x="4000500" y="7871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442</xdr:row>
      <xdr:rowOff>85725</xdr:rowOff>
    </xdr:from>
    <xdr:to>
      <xdr:col>3</xdr:col>
      <xdr:colOff>0</xdr:colOff>
      <xdr:row>442</xdr:row>
      <xdr:rowOff>85725</xdr:rowOff>
    </xdr:to>
    <xdr:sp>
      <xdr:nvSpPr>
        <xdr:cNvPr id="298" name="Line 299"/>
        <xdr:cNvSpPr>
          <a:spLocks/>
        </xdr:cNvSpPr>
      </xdr:nvSpPr>
      <xdr:spPr>
        <a:xfrm flipV="1">
          <a:off x="4000500" y="788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299" name="Line 300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429</xdr:row>
      <xdr:rowOff>85725</xdr:rowOff>
    </xdr:from>
    <xdr:to>
      <xdr:col>3</xdr:col>
      <xdr:colOff>0</xdr:colOff>
      <xdr:row>429</xdr:row>
      <xdr:rowOff>85725</xdr:rowOff>
    </xdr:to>
    <xdr:sp>
      <xdr:nvSpPr>
        <xdr:cNvPr id="300" name="Line 307"/>
        <xdr:cNvSpPr>
          <a:spLocks/>
        </xdr:cNvSpPr>
      </xdr:nvSpPr>
      <xdr:spPr>
        <a:xfrm flipV="1">
          <a:off x="4000500" y="767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430</xdr:row>
      <xdr:rowOff>85725</xdr:rowOff>
    </xdr:from>
    <xdr:to>
      <xdr:col>3</xdr:col>
      <xdr:colOff>0</xdr:colOff>
      <xdr:row>430</xdr:row>
      <xdr:rowOff>85725</xdr:rowOff>
    </xdr:to>
    <xdr:sp>
      <xdr:nvSpPr>
        <xdr:cNvPr id="301" name="Line 308"/>
        <xdr:cNvSpPr>
          <a:spLocks/>
        </xdr:cNvSpPr>
      </xdr:nvSpPr>
      <xdr:spPr>
        <a:xfrm flipV="1">
          <a:off x="4000500" y="769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432</xdr:row>
      <xdr:rowOff>85725</xdr:rowOff>
    </xdr:from>
    <xdr:to>
      <xdr:col>3</xdr:col>
      <xdr:colOff>0</xdr:colOff>
      <xdr:row>432</xdr:row>
      <xdr:rowOff>85725</xdr:rowOff>
    </xdr:to>
    <xdr:sp>
      <xdr:nvSpPr>
        <xdr:cNvPr id="302" name="Line 309"/>
        <xdr:cNvSpPr>
          <a:spLocks/>
        </xdr:cNvSpPr>
      </xdr:nvSpPr>
      <xdr:spPr>
        <a:xfrm flipV="1">
          <a:off x="4000500" y="772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432</xdr:row>
      <xdr:rowOff>85725</xdr:rowOff>
    </xdr:from>
    <xdr:to>
      <xdr:col>3</xdr:col>
      <xdr:colOff>0</xdr:colOff>
      <xdr:row>432</xdr:row>
      <xdr:rowOff>85725</xdr:rowOff>
    </xdr:to>
    <xdr:sp>
      <xdr:nvSpPr>
        <xdr:cNvPr id="303" name="Line 310"/>
        <xdr:cNvSpPr>
          <a:spLocks/>
        </xdr:cNvSpPr>
      </xdr:nvSpPr>
      <xdr:spPr>
        <a:xfrm flipV="1">
          <a:off x="4000500" y="772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432</xdr:row>
      <xdr:rowOff>85725</xdr:rowOff>
    </xdr:from>
    <xdr:to>
      <xdr:col>3</xdr:col>
      <xdr:colOff>0</xdr:colOff>
      <xdr:row>432</xdr:row>
      <xdr:rowOff>85725</xdr:rowOff>
    </xdr:to>
    <xdr:sp>
      <xdr:nvSpPr>
        <xdr:cNvPr id="304" name="Line 311"/>
        <xdr:cNvSpPr>
          <a:spLocks/>
        </xdr:cNvSpPr>
      </xdr:nvSpPr>
      <xdr:spPr>
        <a:xfrm flipV="1">
          <a:off x="4000500" y="772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432</xdr:row>
      <xdr:rowOff>85725</xdr:rowOff>
    </xdr:from>
    <xdr:to>
      <xdr:col>3</xdr:col>
      <xdr:colOff>0</xdr:colOff>
      <xdr:row>432</xdr:row>
      <xdr:rowOff>85725</xdr:rowOff>
    </xdr:to>
    <xdr:sp>
      <xdr:nvSpPr>
        <xdr:cNvPr id="305" name="Line 312"/>
        <xdr:cNvSpPr>
          <a:spLocks/>
        </xdr:cNvSpPr>
      </xdr:nvSpPr>
      <xdr:spPr>
        <a:xfrm flipV="1">
          <a:off x="4000500" y="772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435</xdr:row>
      <xdr:rowOff>85725</xdr:rowOff>
    </xdr:from>
    <xdr:to>
      <xdr:col>3</xdr:col>
      <xdr:colOff>0</xdr:colOff>
      <xdr:row>435</xdr:row>
      <xdr:rowOff>85725</xdr:rowOff>
    </xdr:to>
    <xdr:sp>
      <xdr:nvSpPr>
        <xdr:cNvPr id="306" name="Line 313"/>
        <xdr:cNvSpPr>
          <a:spLocks/>
        </xdr:cNvSpPr>
      </xdr:nvSpPr>
      <xdr:spPr>
        <a:xfrm flipV="1">
          <a:off x="4000500" y="777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436</xdr:row>
      <xdr:rowOff>85725</xdr:rowOff>
    </xdr:from>
    <xdr:to>
      <xdr:col>3</xdr:col>
      <xdr:colOff>0</xdr:colOff>
      <xdr:row>436</xdr:row>
      <xdr:rowOff>85725</xdr:rowOff>
    </xdr:to>
    <xdr:sp>
      <xdr:nvSpPr>
        <xdr:cNvPr id="307" name="Line 314"/>
        <xdr:cNvSpPr>
          <a:spLocks/>
        </xdr:cNvSpPr>
      </xdr:nvSpPr>
      <xdr:spPr>
        <a:xfrm flipV="1">
          <a:off x="4000500" y="779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438</xdr:row>
      <xdr:rowOff>85725</xdr:rowOff>
    </xdr:from>
    <xdr:to>
      <xdr:col>3</xdr:col>
      <xdr:colOff>0</xdr:colOff>
      <xdr:row>438</xdr:row>
      <xdr:rowOff>85725</xdr:rowOff>
    </xdr:to>
    <xdr:sp>
      <xdr:nvSpPr>
        <xdr:cNvPr id="308" name="Line 315"/>
        <xdr:cNvSpPr>
          <a:spLocks/>
        </xdr:cNvSpPr>
      </xdr:nvSpPr>
      <xdr:spPr>
        <a:xfrm flipV="1">
          <a:off x="4000500" y="782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435</xdr:row>
      <xdr:rowOff>85725</xdr:rowOff>
    </xdr:from>
    <xdr:to>
      <xdr:col>3</xdr:col>
      <xdr:colOff>0</xdr:colOff>
      <xdr:row>435</xdr:row>
      <xdr:rowOff>85725</xdr:rowOff>
    </xdr:to>
    <xdr:sp>
      <xdr:nvSpPr>
        <xdr:cNvPr id="309" name="Line 316"/>
        <xdr:cNvSpPr>
          <a:spLocks/>
        </xdr:cNvSpPr>
      </xdr:nvSpPr>
      <xdr:spPr>
        <a:xfrm flipV="1">
          <a:off x="4000500" y="777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436</xdr:row>
      <xdr:rowOff>85725</xdr:rowOff>
    </xdr:from>
    <xdr:to>
      <xdr:col>3</xdr:col>
      <xdr:colOff>0</xdr:colOff>
      <xdr:row>436</xdr:row>
      <xdr:rowOff>85725</xdr:rowOff>
    </xdr:to>
    <xdr:sp>
      <xdr:nvSpPr>
        <xdr:cNvPr id="310" name="Line 317"/>
        <xdr:cNvSpPr>
          <a:spLocks/>
        </xdr:cNvSpPr>
      </xdr:nvSpPr>
      <xdr:spPr>
        <a:xfrm flipV="1">
          <a:off x="4000500" y="779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438</xdr:row>
      <xdr:rowOff>85725</xdr:rowOff>
    </xdr:from>
    <xdr:to>
      <xdr:col>3</xdr:col>
      <xdr:colOff>0</xdr:colOff>
      <xdr:row>438</xdr:row>
      <xdr:rowOff>85725</xdr:rowOff>
    </xdr:to>
    <xdr:sp>
      <xdr:nvSpPr>
        <xdr:cNvPr id="311" name="Line 318"/>
        <xdr:cNvSpPr>
          <a:spLocks/>
        </xdr:cNvSpPr>
      </xdr:nvSpPr>
      <xdr:spPr>
        <a:xfrm flipV="1">
          <a:off x="4000500" y="782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439</xdr:row>
      <xdr:rowOff>85725</xdr:rowOff>
    </xdr:from>
    <xdr:to>
      <xdr:col>3</xdr:col>
      <xdr:colOff>0</xdr:colOff>
      <xdr:row>439</xdr:row>
      <xdr:rowOff>85725</xdr:rowOff>
    </xdr:to>
    <xdr:sp>
      <xdr:nvSpPr>
        <xdr:cNvPr id="312" name="Line 319"/>
        <xdr:cNvSpPr>
          <a:spLocks/>
        </xdr:cNvSpPr>
      </xdr:nvSpPr>
      <xdr:spPr>
        <a:xfrm flipV="1">
          <a:off x="4000500" y="783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435</xdr:row>
      <xdr:rowOff>85725</xdr:rowOff>
    </xdr:from>
    <xdr:to>
      <xdr:col>3</xdr:col>
      <xdr:colOff>0</xdr:colOff>
      <xdr:row>435</xdr:row>
      <xdr:rowOff>85725</xdr:rowOff>
    </xdr:to>
    <xdr:sp>
      <xdr:nvSpPr>
        <xdr:cNvPr id="313" name="Line 320"/>
        <xdr:cNvSpPr>
          <a:spLocks/>
        </xdr:cNvSpPr>
      </xdr:nvSpPr>
      <xdr:spPr>
        <a:xfrm flipV="1">
          <a:off x="4000500" y="777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436</xdr:row>
      <xdr:rowOff>85725</xdr:rowOff>
    </xdr:from>
    <xdr:to>
      <xdr:col>3</xdr:col>
      <xdr:colOff>0</xdr:colOff>
      <xdr:row>436</xdr:row>
      <xdr:rowOff>85725</xdr:rowOff>
    </xdr:to>
    <xdr:sp>
      <xdr:nvSpPr>
        <xdr:cNvPr id="314" name="Line 321"/>
        <xdr:cNvSpPr>
          <a:spLocks/>
        </xdr:cNvSpPr>
      </xdr:nvSpPr>
      <xdr:spPr>
        <a:xfrm flipV="1">
          <a:off x="4000500" y="779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437</xdr:row>
      <xdr:rowOff>85725</xdr:rowOff>
    </xdr:from>
    <xdr:to>
      <xdr:col>3</xdr:col>
      <xdr:colOff>0</xdr:colOff>
      <xdr:row>437</xdr:row>
      <xdr:rowOff>85725</xdr:rowOff>
    </xdr:to>
    <xdr:sp>
      <xdr:nvSpPr>
        <xdr:cNvPr id="315" name="Line 322"/>
        <xdr:cNvSpPr>
          <a:spLocks/>
        </xdr:cNvSpPr>
      </xdr:nvSpPr>
      <xdr:spPr>
        <a:xfrm flipV="1">
          <a:off x="4000500" y="780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438</xdr:row>
      <xdr:rowOff>85725</xdr:rowOff>
    </xdr:from>
    <xdr:to>
      <xdr:col>3</xdr:col>
      <xdr:colOff>0</xdr:colOff>
      <xdr:row>438</xdr:row>
      <xdr:rowOff>85725</xdr:rowOff>
    </xdr:to>
    <xdr:sp>
      <xdr:nvSpPr>
        <xdr:cNvPr id="316" name="Line 323"/>
        <xdr:cNvSpPr>
          <a:spLocks/>
        </xdr:cNvSpPr>
      </xdr:nvSpPr>
      <xdr:spPr>
        <a:xfrm flipV="1">
          <a:off x="4000500" y="782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435</xdr:row>
      <xdr:rowOff>85725</xdr:rowOff>
    </xdr:from>
    <xdr:to>
      <xdr:col>3</xdr:col>
      <xdr:colOff>0</xdr:colOff>
      <xdr:row>435</xdr:row>
      <xdr:rowOff>85725</xdr:rowOff>
    </xdr:to>
    <xdr:sp>
      <xdr:nvSpPr>
        <xdr:cNvPr id="317" name="Line 324"/>
        <xdr:cNvSpPr>
          <a:spLocks/>
        </xdr:cNvSpPr>
      </xdr:nvSpPr>
      <xdr:spPr>
        <a:xfrm flipV="1">
          <a:off x="4000500" y="777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436</xdr:row>
      <xdr:rowOff>85725</xdr:rowOff>
    </xdr:from>
    <xdr:to>
      <xdr:col>3</xdr:col>
      <xdr:colOff>0</xdr:colOff>
      <xdr:row>436</xdr:row>
      <xdr:rowOff>85725</xdr:rowOff>
    </xdr:to>
    <xdr:sp>
      <xdr:nvSpPr>
        <xdr:cNvPr id="318" name="Line 325"/>
        <xdr:cNvSpPr>
          <a:spLocks/>
        </xdr:cNvSpPr>
      </xdr:nvSpPr>
      <xdr:spPr>
        <a:xfrm flipV="1">
          <a:off x="4000500" y="779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437</xdr:row>
      <xdr:rowOff>85725</xdr:rowOff>
    </xdr:from>
    <xdr:to>
      <xdr:col>3</xdr:col>
      <xdr:colOff>0</xdr:colOff>
      <xdr:row>437</xdr:row>
      <xdr:rowOff>85725</xdr:rowOff>
    </xdr:to>
    <xdr:sp>
      <xdr:nvSpPr>
        <xdr:cNvPr id="319" name="Line 326"/>
        <xdr:cNvSpPr>
          <a:spLocks/>
        </xdr:cNvSpPr>
      </xdr:nvSpPr>
      <xdr:spPr>
        <a:xfrm flipV="1">
          <a:off x="4000500" y="780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438</xdr:row>
      <xdr:rowOff>85725</xdr:rowOff>
    </xdr:from>
    <xdr:to>
      <xdr:col>3</xdr:col>
      <xdr:colOff>0</xdr:colOff>
      <xdr:row>438</xdr:row>
      <xdr:rowOff>85725</xdr:rowOff>
    </xdr:to>
    <xdr:sp>
      <xdr:nvSpPr>
        <xdr:cNvPr id="320" name="Line 327"/>
        <xdr:cNvSpPr>
          <a:spLocks/>
        </xdr:cNvSpPr>
      </xdr:nvSpPr>
      <xdr:spPr>
        <a:xfrm flipV="1">
          <a:off x="4000500" y="782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442</xdr:row>
      <xdr:rowOff>85725</xdr:rowOff>
    </xdr:from>
    <xdr:to>
      <xdr:col>3</xdr:col>
      <xdr:colOff>0</xdr:colOff>
      <xdr:row>442</xdr:row>
      <xdr:rowOff>85725</xdr:rowOff>
    </xdr:to>
    <xdr:sp>
      <xdr:nvSpPr>
        <xdr:cNvPr id="321" name="Line 328"/>
        <xdr:cNvSpPr>
          <a:spLocks/>
        </xdr:cNvSpPr>
      </xdr:nvSpPr>
      <xdr:spPr>
        <a:xfrm flipV="1">
          <a:off x="4000500" y="788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322" name="Line 329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431</xdr:row>
      <xdr:rowOff>85725</xdr:rowOff>
    </xdr:from>
    <xdr:to>
      <xdr:col>3</xdr:col>
      <xdr:colOff>0</xdr:colOff>
      <xdr:row>431</xdr:row>
      <xdr:rowOff>85725</xdr:rowOff>
    </xdr:to>
    <xdr:sp>
      <xdr:nvSpPr>
        <xdr:cNvPr id="323" name="Line 330"/>
        <xdr:cNvSpPr>
          <a:spLocks/>
        </xdr:cNvSpPr>
      </xdr:nvSpPr>
      <xdr:spPr>
        <a:xfrm flipV="1">
          <a:off x="4000500" y="770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432</xdr:row>
      <xdr:rowOff>85725</xdr:rowOff>
    </xdr:from>
    <xdr:to>
      <xdr:col>3</xdr:col>
      <xdr:colOff>0</xdr:colOff>
      <xdr:row>432</xdr:row>
      <xdr:rowOff>85725</xdr:rowOff>
    </xdr:to>
    <xdr:sp>
      <xdr:nvSpPr>
        <xdr:cNvPr id="324" name="Line 331"/>
        <xdr:cNvSpPr>
          <a:spLocks/>
        </xdr:cNvSpPr>
      </xdr:nvSpPr>
      <xdr:spPr>
        <a:xfrm flipV="1">
          <a:off x="4000500" y="772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435</xdr:row>
      <xdr:rowOff>85725</xdr:rowOff>
    </xdr:from>
    <xdr:to>
      <xdr:col>3</xdr:col>
      <xdr:colOff>0</xdr:colOff>
      <xdr:row>435</xdr:row>
      <xdr:rowOff>85725</xdr:rowOff>
    </xdr:to>
    <xdr:sp>
      <xdr:nvSpPr>
        <xdr:cNvPr id="325" name="Line 332"/>
        <xdr:cNvSpPr>
          <a:spLocks/>
        </xdr:cNvSpPr>
      </xdr:nvSpPr>
      <xdr:spPr>
        <a:xfrm flipV="1">
          <a:off x="4000500" y="777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436</xdr:row>
      <xdr:rowOff>85725</xdr:rowOff>
    </xdr:from>
    <xdr:to>
      <xdr:col>3</xdr:col>
      <xdr:colOff>0</xdr:colOff>
      <xdr:row>436</xdr:row>
      <xdr:rowOff>85725</xdr:rowOff>
    </xdr:to>
    <xdr:sp>
      <xdr:nvSpPr>
        <xdr:cNvPr id="326" name="Line 333"/>
        <xdr:cNvSpPr>
          <a:spLocks/>
        </xdr:cNvSpPr>
      </xdr:nvSpPr>
      <xdr:spPr>
        <a:xfrm flipV="1">
          <a:off x="4000500" y="779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437</xdr:row>
      <xdr:rowOff>85725</xdr:rowOff>
    </xdr:from>
    <xdr:to>
      <xdr:col>3</xdr:col>
      <xdr:colOff>0</xdr:colOff>
      <xdr:row>437</xdr:row>
      <xdr:rowOff>85725</xdr:rowOff>
    </xdr:to>
    <xdr:sp>
      <xdr:nvSpPr>
        <xdr:cNvPr id="327" name="Line 334"/>
        <xdr:cNvSpPr>
          <a:spLocks/>
        </xdr:cNvSpPr>
      </xdr:nvSpPr>
      <xdr:spPr>
        <a:xfrm flipV="1">
          <a:off x="4000500" y="780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438</xdr:row>
      <xdr:rowOff>85725</xdr:rowOff>
    </xdr:from>
    <xdr:to>
      <xdr:col>3</xdr:col>
      <xdr:colOff>0</xdr:colOff>
      <xdr:row>438</xdr:row>
      <xdr:rowOff>85725</xdr:rowOff>
    </xdr:to>
    <xdr:sp>
      <xdr:nvSpPr>
        <xdr:cNvPr id="328" name="Line 335"/>
        <xdr:cNvSpPr>
          <a:spLocks/>
        </xdr:cNvSpPr>
      </xdr:nvSpPr>
      <xdr:spPr>
        <a:xfrm flipV="1">
          <a:off x="4000500" y="782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442</xdr:row>
      <xdr:rowOff>85725</xdr:rowOff>
    </xdr:from>
    <xdr:to>
      <xdr:col>3</xdr:col>
      <xdr:colOff>0</xdr:colOff>
      <xdr:row>442</xdr:row>
      <xdr:rowOff>85725</xdr:rowOff>
    </xdr:to>
    <xdr:sp>
      <xdr:nvSpPr>
        <xdr:cNvPr id="329" name="Line 336"/>
        <xdr:cNvSpPr>
          <a:spLocks/>
        </xdr:cNvSpPr>
      </xdr:nvSpPr>
      <xdr:spPr>
        <a:xfrm flipV="1">
          <a:off x="4000500" y="788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330" name="Line 337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442</xdr:row>
      <xdr:rowOff>85725</xdr:rowOff>
    </xdr:from>
    <xdr:to>
      <xdr:col>3</xdr:col>
      <xdr:colOff>0</xdr:colOff>
      <xdr:row>442</xdr:row>
      <xdr:rowOff>85725</xdr:rowOff>
    </xdr:to>
    <xdr:sp>
      <xdr:nvSpPr>
        <xdr:cNvPr id="331" name="Line 338"/>
        <xdr:cNvSpPr>
          <a:spLocks/>
        </xdr:cNvSpPr>
      </xdr:nvSpPr>
      <xdr:spPr>
        <a:xfrm flipV="1">
          <a:off x="4000500" y="788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332" name="Line 339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441</xdr:row>
      <xdr:rowOff>85725</xdr:rowOff>
    </xdr:from>
    <xdr:to>
      <xdr:col>3</xdr:col>
      <xdr:colOff>0</xdr:colOff>
      <xdr:row>441</xdr:row>
      <xdr:rowOff>85725</xdr:rowOff>
    </xdr:to>
    <xdr:sp>
      <xdr:nvSpPr>
        <xdr:cNvPr id="333" name="Line 340"/>
        <xdr:cNvSpPr>
          <a:spLocks/>
        </xdr:cNvSpPr>
      </xdr:nvSpPr>
      <xdr:spPr>
        <a:xfrm flipV="1">
          <a:off x="4000500" y="7871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442</xdr:row>
      <xdr:rowOff>85725</xdr:rowOff>
    </xdr:from>
    <xdr:to>
      <xdr:col>3</xdr:col>
      <xdr:colOff>0</xdr:colOff>
      <xdr:row>442</xdr:row>
      <xdr:rowOff>85725</xdr:rowOff>
    </xdr:to>
    <xdr:sp>
      <xdr:nvSpPr>
        <xdr:cNvPr id="334" name="Line 341"/>
        <xdr:cNvSpPr>
          <a:spLocks/>
        </xdr:cNvSpPr>
      </xdr:nvSpPr>
      <xdr:spPr>
        <a:xfrm flipV="1">
          <a:off x="4000500" y="788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335" name="Line 342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442</xdr:row>
      <xdr:rowOff>85725</xdr:rowOff>
    </xdr:from>
    <xdr:to>
      <xdr:col>3</xdr:col>
      <xdr:colOff>0</xdr:colOff>
      <xdr:row>442</xdr:row>
      <xdr:rowOff>85725</xdr:rowOff>
    </xdr:to>
    <xdr:sp>
      <xdr:nvSpPr>
        <xdr:cNvPr id="336" name="Line 343"/>
        <xdr:cNvSpPr>
          <a:spLocks/>
        </xdr:cNvSpPr>
      </xdr:nvSpPr>
      <xdr:spPr>
        <a:xfrm flipV="1">
          <a:off x="4000500" y="788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337" name="Line 344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408</xdr:row>
      <xdr:rowOff>85725</xdr:rowOff>
    </xdr:from>
    <xdr:to>
      <xdr:col>3</xdr:col>
      <xdr:colOff>0</xdr:colOff>
      <xdr:row>408</xdr:row>
      <xdr:rowOff>85725</xdr:rowOff>
    </xdr:to>
    <xdr:sp>
      <xdr:nvSpPr>
        <xdr:cNvPr id="338" name="Line 348"/>
        <xdr:cNvSpPr>
          <a:spLocks/>
        </xdr:cNvSpPr>
      </xdr:nvSpPr>
      <xdr:spPr>
        <a:xfrm flipV="1">
          <a:off x="4000500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409</xdr:row>
      <xdr:rowOff>85725</xdr:rowOff>
    </xdr:from>
    <xdr:to>
      <xdr:col>3</xdr:col>
      <xdr:colOff>0</xdr:colOff>
      <xdr:row>409</xdr:row>
      <xdr:rowOff>85725</xdr:rowOff>
    </xdr:to>
    <xdr:sp>
      <xdr:nvSpPr>
        <xdr:cNvPr id="339" name="Line 349"/>
        <xdr:cNvSpPr>
          <a:spLocks/>
        </xdr:cNvSpPr>
      </xdr:nvSpPr>
      <xdr:spPr>
        <a:xfrm flipV="1">
          <a:off x="4000500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389</xdr:row>
      <xdr:rowOff>85725</xdr:rowOff>
    </xdr:from>
    <xdr:to>
      <xdr:col>3</xdr:col>
      <xdr:colOff>0</xdr:colOff>
      <xdr:row>389</xdr:row>
      <xdr:rowOff>85725</xdr:rowOff>
    </xdr:to>
    <xdr:sp>
      <xdr:nvSpPr>
        <xdr:cNvPr id="340" name="Line 350"/>
        <xdr:cNvSpPr>
          <a:spLocks/>
        </xdr:cNvSpPr>
      </xdr:nvSpPr>
      <xdr:spPr>
        <a:xfrm flipV="1">
          <a:off x="4000500" y="7029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390</xdr:row>
      <xdr:rowOff>85725</xdr:rowOff>
    </xdr:from>
    <xdr:to>
      <xdr:col>3</xdr:col>
      <xdr:colOff>0</xdr:colOff>
      <xdr:row>390</xdr:row>
      <xdr:rowOff>85725</xdr:rowOff>
    </xdr:to>
    <xdr:sp>
      <xdr:nvSpPr>
        <xdr:cNvPr id="341" name="Line 351"/>
        <xdr:cNvSpPr>
          <a:spLocks/>
        </xdr:cNvSpPr>
      </xdr:nvSpPr>
      <xdr:spPr>
        <a:xfrm flipV="1">
          <a:off x="4000500" y="704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433</xdr:row>
      <xdr:rowOff>85725</xdr:rowOff>
    </xdr:from>
    <xdr:to>
      <xdr:col>3</xdr:col>
      <xdr:colOff>0</xdr:colOff>
      <xdr:row>433</xdr:row>
      <xdr:rowOff>85725</xdr:rowOff>
    </xdr:to>
    <xdr:sp>
      <xdr:nvSpPr>
        <xdr:cNvPr id="342" name="Line 352"/>
        <xdr:cNvSpPr>
          <a:spLocks/>
        </xdr:cNvSpPr>
      </xdr:nvSpPr>
      <xdr:spPr>
        <a:xfrm flipV="1">
          <a:off x="4000500" y="774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434</xdr:row>
      <xdr:rowOff>85725</xdr:rowOff>
    </xdr:from>
    <xdr:to>
      <xdr:col>3</xdr:col>
      <xdr:colOff>0</xdr:colOff>
      <xdr:row>434</xdr:row>
      <xdr:rowOff>85725</xdr:rowOff>
    </xdr:to>
    <xdr:sp>
      <xdr:nvSpPr>
        <xdr:cNvPr id="343" name="Line 353"/>
        <xdr:cNvSpPr>
          <a:spLocks/>
        </xdr:cNvSpPr>
      </xdr:nvSpPr>
      <xdr:spPr>
        <a:xfrm flipV="1">
          <a:off x="4000500" y="775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437</xdr:row>
      <xdr:rowOff>85725</xdr:rowOff>
    </xdr:from>
    <xdr:to>
      <xdr:col>3</xdr:col>
      <xdr:colOff>0</xdr:colOff>
      <xdr:row>437</xdr:row>
      <xdr:rowOff>85725</xdr:rowOff>
    </xdr:to>
    <xdr:sp>
      <xdr:nvSpPr>
        <xdr:cNvPr id="344" name="Line 354"/>
        <xdr:cNvSpPr>
          <a:spLocks/>
        </xdr:cNvSpPr>
      </xdr:nvSpPr>
      <xdr:spPr>
        <a:xfrm flipV="1">
          <a:off x="4000500" y="780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428</xdr:row>
      <xdr:rowOff>85725</xdr:rowOff>
    </xdr:from>
    <xdr:to>
      <xdr:col>3</xdr:col>
      <xdr:colOff>0</xdr:colOff>
      <xdr:row>428</xdr:row>
      <xdr:rowOff>85725</xdr:rowOff>
    </xdr:to>
    <xdr:sp>
      <xdr:nvSpPr>
        <xdr:cNvPr id="345" name="Line 355"/>
        <xdr:cNvSpPr>
          <a:spLocks/>
        </xdr:cNvSpPr>
      </xdr:nvSpPr>
      <xdr:spPr>
        <a:xfrm flipV="1">
          <a:off x="4000500" y="766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426</xdr:row>
      <xdr:rowOff>85725</xdr:rowOff>
    </xdr:from>
    <xdr:to>
      <xdr:col>3</xdr:col>
      <xdr:colOff>0</xdr:colOff>
      <xdr:row>426</xdr:row>
      <xdr:rowOff>85725</xdr:rowOff>
    </xdr:to>
    <xdr:sp>
      <xdr:nvSpPr>
        <xdr:cNvPr id="346" name="Line 356"/>
        <xdr:cNvSpPr>
          <a:spLocks/>
        </xdr:cNvSpPr>
      </xdr:nvSpPr>
      <xdr:spPr>
        <a:xfrm flipV="1">
          <a:off x="4000500" y="762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406</xdr:row>
      <xdr:rowOff>85725</xdr:rowOff>
    </xdr:from>
    <xdr:to>
      <xdr:col>3</xdr:col>
      <xdr:colOff>0</xdr:colOff>
      <xdr:row>406</xdr:row>
      <xdr:rowOff>85725</xdr:rowOff>
    </xdr:to>
    <xdr:sp>
      <xdr:nvSpPr>
        <xdr:cNvPr id="347" name="Line 357"/>
        <xdr:cNvSpPr>
          <a:spLocks/>
        </xdr:cNvSpPr>
      </xdr:nvSpPr>
      <xdr:spPr>
        <a:xfrm flipV="1">
          <a:off x="4000500" y="7304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406</xdr:row>
      <xdr:rowOff>85725</xdr:rowOff>
    </xdr:from>
    <xdr:to>
      <xdr:col>3</xdr:col>
      <xdr:colOff>0</xdr:colOff>
      <xdr:row>406</xdr:row>
      <xdr:rowOff>85725</xdr:rowOff>
    </xdr:to>
    <xdr:sp>
      <xdr:nvSpPr>
        <xdr:cNvPr id="348" name="Line 358"/>
        <xdr:cNvSpPr>
          <a:spLocks/>
        </xdr:cNvSpPr>
      </xdr:nvSpPr>
      <xdr:spPr>
        <a:xfrm flipV="1">
          <a:off x="4000500" y="7304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315</xdr:row>
      <xdr:rowOff>85725</xdr:rowOff>
    </xdr:from>
    <xdr:to>
      <xdr:col>3</xdr:col>
      <xdr:colOff>0</xdr:colOff>
      <xdr:row>315</xdr:row>
      <xdr:rowOff>85725</xdr:rowOff>
    </xdr:to>
    <xdr:sp>
      <xdr:nvSpPr>
        <xdr:cNvPr id="349" name="Line 403"/>
        <xdr:cNvSpPr>
          <a:spLocks/>
        </xdr:cNvSpPr>
      </xdr:nvSpPr>
      <xdr:spPr>
        <a:xfrm flipV="1">
          <a:off x="4000500" y="5827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316</xdr:row>
      <xdr:rowOff>85725</xdr:rowOff>
    </xdr:from>
    <xdr:to>
      <xdr:col>3</xdr:col>
      <xdr:colOff>0</xdr:colOff>
      <xdr:row>316</xdr:row>
      <xdr:rowOff>85725</xdr:rowOff>
    </xdr:to>
    <xdr:sp>
      <xdr:nvSpPr>
        <xdr:cNvPr id="350" name="Line 404"/>
        <xdr:cNvSpPr>
          <a:spLocks/>
        </xdr:cNvSpPr>
      </xdr:nvSpPr>
      <xdr:spPr>
        <a:xfrm flipV="1">
          <a:off x="4000500" y="5845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319</xdr:row>
      <xdr:rowOff>85725</xdr:rowOff>
    </xdr:from>
    <xdr:to>
      <xdr:col>3</xdr:col>
      <xdr:colOff>0</xdr:colOff>
      <xdr:row>319</xdr:row>
      <xdr:rowOff>85725</xdr:rowOff>
    </xdr:to>
    <xdr:sp>
      <xdr:nvSpPr>
        <xdr:cNvPr id="351" name="Line 405"/>
        <xdr:cNvSpPr>
          <a:spLocks/>
        </xdr:cNvSpPr>
      </xdr:nvSpPr>
      <xdr:spPr>
        <a:xfrm flipV="1">
          <a:off x="4000500" y="589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323</xdr:row>
      <xdr:rowOff>85725</xdr:rowOff>
    </xdr:from>
    <xdr:to>
      <xdr:col>3</xdr:col>
      <xdr:colOff>0</xdr:colOff>
      <xdr:row>323</xdr:row>
      <xdr:rowOff>85725</xdr:rowOff>
    </xdr:to>
    <xdr:sp>
      <xdr:nvSpPr>
        <xdr:cNvPr id="352" name="Line 406"/>
        <xdr:cNvSpPr>
          <a:spLocks/>
        </xdr:cNvSpPr>
      </xdr:nvSpPr>
      <xdr:spPr>
        <a:xfrm flipV="1">
          <a:off x="4000500" y="5958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344</xdr:row>
      <xdr:rowOff>9525</xdr:rowOff>
    </xdr:from>
    <xdr:to>
      <xdr:col>3</xdr:col>
      <xdr:colOff>0</xdr:colOff>
      <xdr:row>344</xdr:row>
      <xdr:rowOff>9525</xdr:rowOff>
    </xdr:to>
    <xdr:sp>
      <xdr:nvSpPr>
        <xdr:cNvPr id="353" name="Line 407"/>
        <xdr:cNvSpPr>
          <a:spLocks/>
        </xdr:cNvSpPr>
      </xdr:nvSpPr>
      <xdr:spPr>
        <a:xfrm flipV="1">
          <a:off x="4000500" y="6292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324</xdr:row>
      <xdr:rowOff>85725</xdr:rowOff>
    </xdr:from>
    <xdr:to>
      <xdr:col>3</xdr:col>
      <xdr:colOff>0</xdr:colOff>
      <xdr:row>324</xdr:row>
      <xdr:rowOff>85725</xdr:rowOff>
    </xdr:to>
    <xdr:sp>
      <xdr:nvSpPr>
        <xdr:cNvPr id="354" name="Line 408"/>
        <xdr:cNvSpPr>
          <a:spLocks/>
        </xdr:cNvSpPr>
      </xdr:nvSpPr>
      <xdr:spPr>
        <a:xfrm flipV="1">
          <a:off x="4000500" y="597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326</xdr:row>
      <xdr:rowOff>85725</xdr:rowOff>
    </xdr:from>
    <xdr:to>
      <xdr:col>3</xdr:col>
      <xdr:colOff>0</xdr:colOff>
      <xdr:row>326</xdr:row>
      <xdr:rowOff>85725</xdr:rowOff>
    </xdr:to>
    <xdr:sp>
      <xdr:nvSpPr>
        <xdr:cNvPr id="355" name="Line 409"/>
        <xdr:cNvSpPr>
          <a:spLocks/>
        </xdr:cNvSpPr>
      </xdr:nvSpPr>
      <xdr:spPr>
        <a:xfrm flipV="1">
          <a:off x="4000500" y="600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328</xdr:row>
      <xdr:rowOff>85725</xdr:rowOff>
    </xdr:from>
    <xdr:to>
      <xdr:col>3</xdr:col>
      <xdr:colOff>0</xdr:colOff>
      <xdr:row>328</xdr:row>
      <xdr:rowOff>85725</xdr:rowOff>
    </xdr:to>
    <xdr:sp>
      <xdr:nvSpPr>
        <xdr:cNvPr id="356" name="Line 410"/>
        <xdr:cNvSpPr>
          <a:spLocks/>
        </xdr:cNvSpPr>
      </xdr:nvSpPr>
      <xdr:spPr>
        <a:xfrm flipV="1">
          <a:off x="4000500" y="6039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329</xdr:row>
      <xdr:rowOff>85725</xdr:rowOff>
    </xdr:from>
    <xdr:to>
      <xdr:col>3</xdr:col>
      <xdr:colOff>0</xdr:colOff>
      <xdr:row>329</xdr:row>
      <xdr:rowOff>85725</xdr:rowOff>
    </xdr:to>
    <xdr:sp>
      <xdr:nvSpPr>
        <xdr:cNvPr id="357" name="Line 411"/>
        <xdr:cNvSpPr>
          <a:spLocks/>
        </xdr:cNvSpPr>
      </xdr:nvSpPr>
      <xdr:spPr>
        <a:xfrm flipV="1">
          <a:off x="4000500" y="605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330</xdr:row>
      <xdr:rowOff>85725</xdr:rowOff>
    </xdr:from>
    <xdr:to>
      <xdr:col>3</xdr:col>
      <xdr:colOff>0</xdr:colOff>
      <xdr:row>330</xdr:row>
      <xdr:rowOff>85725</xdr:rowOff>
    </xdr:to>
    <xdr:sp>
      <xdr:nvSpPr>
        <xdr:cNvPr id="358" name="Line 412"/>
        <xdr:cNvSpPr>
          <a:spLocks/>
        </xdr:cNvSpPr>
      </xdr:nvSpPr>
      <xdr:spPr>
        <a:xfrm flipV="1">
          <a:off x="4000500" y="6072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331</xdr:row>
      <xdr:rowOff>85725</xdr:rowOff>
    </xdr:from>
    <xdr:to>
      <xdr:col>3</xdr:col>
      <xdr:colOff>0</xdr:colOff>
      <xdr:row>331</xdr:row>
      <xdr:rowOff>85725</xdr:rowOff>
    </xdr:to>
    <xdr:sp>
      <xdr:nvSpPr>
        <xdr:cNvPr id="359" name="Line 413"/>
        <xdr:cNvSpPr>
          <a:spLocks/>
        </xdr:cNvSpPr>
      </xdr:nvSpPr>
      <xdr:spPr>
        <a:xfrm flipV="1">
          <a:off x="4000500" y="6088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332</xdr:row>
      <xdr:rowOff>85725</xdr:rowOff>
    </xdr:from>
    <xdr:to>
      <xdr:col>3</xdr:col>
      <xdr:colOff>0</xdr:colOff>
      <xdr:row>332</xdr:row>
      <xdr:rowOff>85725</xdr:rowOff>
    </xdr:to>
    <xdr:sp>
      <xdr:nvSpPr>
        <xdr:cNvPr id="360" name="Line 414"/>
        <xdr:cNvSpPr>
          <a:spLocks/>
        </xdr:cNvSpPr>
      </xdr:nvSpPr>
      <xdr:spPr>
        <a:xfrm flipV="1">
          <a:off x="4000500" y="6104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333</xdr:row>
      <xdr:rowOff>85725</xdr:rowOff>
    </xdr:from>
    <xdr:to>
      <xdr:col>3</xdr:col>
      <xdr:colOff>0</xdr:colOff>
      <xdr:row>333</xdr:row>
      <xdr:rowOff>85725</xdr:rowOff>
    </xdr:to>
    <xdr:sp>
      <xdr:nvSpPr>
        <xdr:cNvPr id="361" name="Line 415"/>
        <xdr:cNvSpPr>
          <a:spLocks/>
        </xdr:cNvSpPr>
      </xdr:nvSpPr>
      <xdr:spPr>
        <a:xfrm flipV="1">
          <a:off x="4000500" y="612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334</xdr:row>
      <xdr:rowOff>85725</xdr:rowOff>
    </xdr:from>
    <xdr:to>
      <xdr:col>3</xdr:col>
      <xdr:colOff>0</xdr:colOff>
      <xdr:row>334</xdr:row>
      <xdr:rowOff>85725</xdr:rowOff>
    </xdr:to>
    <xdr:sp>
      <xdr:nvSpPr>
        <xdr:cNvPr id="362" name="Line 416"/>
        <xdr:cNvSpPr>
          <a:spLocks/>
        </xdr:cNvSpPr>
      </xdr:nvSpPr>
      <xdr:spPr>
        <a:xfrm flipV="1">
          <a:off x="4000500" y="6136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335</xdr:row>
      <xdr:rowOff>85725</xdr:rowOff>
    </xdr:from>
    <xdr:to>
      <xdr:col>3</xdr:col>
      <xdr:colOff>0</xdr:colOff>
      <xdr:row>335</xdr:row>
      <xdr:rowOff>85725</xdr:rowOff>
    </xdr:to>
    <xdr:sp>
      <xdr:nvSpPr>
        <xdr:cNvPr id="363" name="Line 417"/>
        <xdr:cNvSpPr>
          <a:spLocks/>
        </xdr:cNvSpPr>
      </xdr:nvSpPr>
      <xdr:spPr>
        <a:xfrm flipV="1">
          <a:off x="4000500" y="6153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336</xdr:row>
      <xdr:rowOff>85725</xdr:rowOff>
    </xdr:from>
    <xdr:to>
      <xdr:col>3</xdr:col>
      <xdr:colOff>0</xdr:colOff>
      <xdr:row>336</xdr:row>
      <xdr:rowOff>85725</xdr:rowOff>
    </xdr:to>
    <xdr:sp>
      <xdr:nvSpPr>
        <xdr:cNvPr id="364" name="Line 418"/>
        <xdr:cNvSpPr>
          <a:spLocks/>
        </xdr:cNvSpPr>
      </xdr:nvSpPr>
      <xdr:spPr>
        <a:xfrm flipV="1">
          <a:off x="4000500" y="616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337</xdr:row>
      <xdr:rowOff>85725</xdr:rowOff>
    </xdr:from>
    <xdr:to>
      <xdr:col>3</xdr:col>
      <xdr:colOff>0</xdr:colOff>
      <xdr:row>337</xdr:row>
      <xdr:rowOff>85725</xdr:rowOff>
    </xdr:to>
    <xdr:sp>
      <xdr:nvSpPr>
        <xdr:cNvPr id="365" name="Line 419"/>
        <xdr:cNvSpPr>
          <a:spLocks/>
        </xdr:cNvSpPr>
      </xdr:nvSpPr>
      <xdr:spPr>
        <a:xfrm flipV="1">
          <a:off x="4000500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338</xdr:row>
      <xdr:rowOff>85725</xdr:rowOff>
    </xdr:from>
    <xdr:to>
      <xdr:col>3</xdr:col>
      <xdr:colOff>0</xdr:colOff>
      <xdr:row>338</xdr:row>
      <xdr:rowOff>85725</xdr:rowOff>
    </xdr:to>
    <xdr:sp>
      <xdr:nvSpPr>
        <xdr:cNvPr id="366" name="Line 420"/>
        <xdr:cNvSpPr>
          <a:spLocks/>
        </xdr:cNvSpPr>
      </xdr:nvSpPr>
      <xdr:spPr>
        <a:xfrm flipV="1">
          <a:off x="4000500" y="6201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339</xdr:row>
      <xdr:rowOff>85725</xdr:rowOff>
    </xdr:from>
    <xdr:to>
      <xdr:col>3</xdr:col>
      <xdr:colOff>0</xdr:colOff>
      <xdr:row>339</xdr:row>
      <xdr:rowOff>85725</xdr:rowOff>
    </xdr:to>
    <xdr:sp>
      <xdr:nvSpPr>
        <xdr:cNvPr id="367" name="Line 421"/>
        <xdr:cNvSpPr>
          <a:spLocks/>
        </xdr:cNvSpPr>
      </xdr:nvSpPr>
      <xdr:spPr>
        <a:xfrm flipV="1">
          <a:off x="4000500" y="621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340</xdr:row>
      <xdr:rowOff>85725</xdr:rowOff>
    </xdr:from>
    <xdr:to>
      <xdr:col>3</xdr:col>
      <xdr:colOff>0</xdr:colOff>
      <xdr:row>340</xdr:row>
      <xdr:rowOff>85725</xdr:rowOff>
    </xdr:to>
    <xdr:sp>
      <xdr:nvSpPr>
        <xdr:cNvPr id="368" name="Line 422"/>
        <xdr:cNvSpPr>
          <a:spLocks/>
        </xdr:cNvSpPr>
      </xdr:nvSpPr>
      <xdr:spPr>
        <a:xfrm flipV="1">
          <a:off x="4000500" y="6234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338</xdr:row>
      <xdr:rowOff>85725</xdr:rowOff>
    </xdr:from>
    <xdr:to>
      <xdr:col>3</xdr:col>
      <xdr:colOff>0</xdr:colOff>
      <xdr:row>338</xdr:row>
      <xdr:rowOff>85725</xdr:rowOff>
    </xdr:to>
    <xdr:sp>
      <xdr:nvSpPr>
        <xdr:cNvPr id="369" name="Line 423"/>
        <xdr:cNvSpPr>
          <a:spLocks/>
        </xdr:cNvSpPr>
      </xdr:nvSpPr>
      <xdr:spPr>
        <a:xfrm flipV="1">
          <a:off x="4000500" y="6201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339</xdr:row>
      <xdr:rowOff>85725</xdr:rowOff>
    </xdr:from>
    <xdr:to>
      <xdr:col>3</xdr:col>
      <xdr:colOff>0</xdr:colOff>
      <xdr:row>339</xdr:row>
      <xdr:rowOff>85725</xdr:rowOff>
    </xdr:to>
    <xdr:sp>
      <xdr:nvSpPr>
        <xdr:cNvPr id="370" name="Line 424"/>
        <xdr:cNvSpPr>
          <a:spLocks/>
        </xdr:cNvSpPr>
      </xdr:nvSpPr>
      <xdr:spPr>
        <a:xfrm flipV="1">
          <a:off x="4000500" y="621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338</xdr:row>
      <xdr:rowOff>85725</xdr:rowOff>
    </xdr:from>
    <xdr:to>
      <xdr:col>3</xdr:col>
      <xdr:colOff>0</xdr:colOff>
      <xdr:row>338</xdr:row>
      <xdr:rowOff>85725</xdr:rowOff>
    </xdr:to>
    <xdr:sp>
      <xdr:nvSpPr>
        <xdr:cNvPr id="371" name="Line 425"/>
        <xdr:cNvSpPr>
          <a:spLocks/>
        </xdr:cNvSpPr>
      </xdr:nvSpPr>
      <xdr:spPr>
        <a:xfrm flipV="1">
          <a:off x="4000500" y="6201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339</xdr:row>
      <xdr:rowOff>85725</xdr:rowOff>
    </xdr:from>
    <xdr:to>
      <xdr:col>3</xdr:col>
      <xdr:colOff>0</xdr:colOff>
      <xdr:row>339</xdr:row>
      <xdr:rowOff>85725</xdr:rowOff>
    </xdr:to>
    <xdr:sp>
      <xdr:nvSpPr>
        <xdr:cNvPr id="372" name="Line 426"/>
        <xdr:cNvSpPr>
          <a:spLocks/>
        </xdr:cNvSpPr>
      </xdr:nvSpPr>
      <xdr:spPr>
        <a:xfrm flipV="1">
          <a:off x="4000500" y="621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338</xdr:row>
      <xdr:rowOff>85725</xdr:rowOff>
    </xdr:from>
    <xdr:to>
      <xdr:col>3</xdr:col>
      <xdr:colOff>0</xdr:colOff>
      <xdr:row>338</xdr:row>
      <xdr:rowOff>85725</xdr:rowOff>
    </xdr:to>
    <xdr:sp>
      <xdr:nvSpPr>
        <xdr:cNvPr id="373" name="Line 427"/>
        <xdr:cNvSpPr>
          <a:spLocks/>
        </xdr:cNvSpPr>
      </xdr:nvSpPr>
      <xdr:spPr>
        <a:xfrm flipV="1">
          <a:off x="4000500" y="6201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339</xdr:row>
      <xdr:rowOff>85725</xdr:rowOff>
    </xdr:from>
    <xdr:to>
      <xdr:col>3</xdr:col>
      <xdr:colOff>0</xdr:colOff>
      <xdr:row>339</xdr:row>
      <xdr:rowOff>85725</xdr:rowOff>
    </xdr:to>
    <xdr:sp>
      <xdr:nvSpPr>
        <xdr:cNvPr id="374" name="Line 428"/>
        <xdr:cNvSpPr>
          <a:spLocks/>
        </xdr:cNvSpPr>
      </xdr:nvSpPr>
      <xdr:spPr>
        <a:xfrm flipV="1">
          <a:off x="4000500" y="621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338</xdr:row>
      <xdr:rowOff>85725</xdr:rowOff>
    </xdr:from>
    <xdr:to>
      <xdr:col>3</xdr:col>
      <xdr:colOff>0</xdr:colOff>
      <xdr:row>338</xdr:row>
      <xdr:rowOff>85725</xdr:rowOff>
    </xdr:to>
    <xdr:sp>
      <xdr:nvSpPr>
        <xdr:cNvPr id="375" name="Line 429"/>
        <xdr:cNvSpPr>
          <a:spLocks/>
        </xdr:cNvSpPr>
      </xdr:nvSpPr>
      <xdr:spPr>
        <a:xfrm flipV="1">
          <a:off x="4000500" y="6201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339</xdr:row>
      <xdr:rowOff>85725</xdr:rowOff>
    </xdr:from>
    <xdr:to>
      <xdr:col>3</xdr:col>
      <xdr:colOff>0</xdr:colOff>
      <xdr:row>339</xdr:row>
      <xdr:rowOff>85725</xdr:rowOff>
    </xdr:to>
    <xdr:sp>
      <xdr:nvSpPr>
        <xdr:cNvPr id="376" name="Line 430"/>
        <xdr:cNvSpPr>
          <a:spLocks/>
        </xdr:cNvSpPr>
      </xdr:nvSpPr>
      <xdr:spPr>
        <a:xfrm flipV="1">
          <a:off x="4000500" y="621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325</xdr:row>
      <xdr:rowOff>85725</xdr:rowOff>
    </xdr:from>
    <xdr:to>
      <xdr:col>3</xdr:col>
      <xdr:colOff>0</xdr:colOff>
      <xdr:row>325</xdr:row>
      <xdr:rowOff>85725</xdr:rowOff>
    </xdr:to>
    <xdr:sp>
      <xdr:nvSpPr>
        <xdr:cNvPr id="377" name="Line 431"/>
        <xdr:cNvSpPr>
          <a:spLocks/>
        </xdr:cNvSpPr>
      </xdr:nvSpPr>
      <xdr:spPr>
        <a:xfrm flipV="1">
          <a:off x="4000500" y="5991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326</xdr:row>
      <xdr:rowOff>85725</xdr:rowOff>
    </xdr:from>
    <xdr:to>
      <xdr:col>3</xdr:col>
      <xdr:colOff>0</xdr:colOff>
      <xdr:row>326</xdr:row>
      <xdr:rowOff>85725</xdr:rowOff>
    </xdr:to>
    <xdr:sp>
      <xdr:nvSpPr>
        <xdr:cNvPr id="378" name="Line 432"/>
        <xdr:cNvSpPr>
          <a:spLocks/>
        </xdr:cNvSpPr>
      </xdr:nvSpPr>
      <xdr:spPr>
        <a:xfrm flipV="1">
          <a:off x="4000500" y="600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327</xdr:row>
      <xdr:rowOff>85725</xdr:rowOff>
    </xdr:from>
    <xdr:to>
      <xdr:col>3</xdr:col>
      <xdr:colOff>0</xdr:colOff>
      <xdr:row>327</xdr:row>
      <xdr:rowOff>85725</xdr:rowOff>
    </xdr:to>
    <xdr:sp>
      <xdr:nvSpPr>
        <xdr:cNvPr id="379" name="Line 433"/>
        <xdr:cNvSpPr>
          <a:spLocks/>
        </xdr:cNvSpPr>
      </xdr:nvSpPr>
      <xdr:spPr>
        <a:xfrm flipV="1">
          <a:off x="4000500" y="6023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328</xdr:row>
      <xdr:rowOff>85725</xdr:rowOff>
    </xdr:from>
    <xdr:to>
      <xdr:col>3</xdr:col>
      <xdr:colOff>0</xdr:colOff>
      <xdr:row>328</xdr:row>
      <xdr:rowOff>85725</xdr:rowOff>
    </xdr:to>
    <xdr:sp>
      <xdr:nvSpPr>
        <xdr:cNvPr id="380" name="Line 434"/>
        <xdr:cNvSpPr>
          <a:spLocks/>
        </xdr:cNvSpPr>
      </xdr:nvSpPr>
      <xdr:spPr>
        <a:xfrm flipV="1">
          <a:off x="4000500" y="6039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329</xdr:row>
      <xdr:rowOff>85725</xdr:rowOff>
    </xdr:from>
    <xdr:to>
      <xdr:col>3</xdr:col>
      <xdr:colOff>0</xdr:colOff>
      <xdr:row>329</xdr:row>
      <xdr:rowOff>85725</xdr:rowOff>
    </xdr:to>
    <xdr:sp>
      <xdr:nvSpPr>
        <xdr:cNvPr id="381" name="Line 435"/>
        <xdr:cNvSpPr>
          <a:spLocks/>
        </xdr:cNvSpPr>
      </xdr:nvSpPr>
      <xdr:spPr>
        <a:xfrm flipV="1">
          <a:off x="4000500" y="605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330</xdr:row>
      <xdr:rowOff>85725</xdr:rowOff>
    </xdr:from>
    <xdr:to>
      <xdr:col>3</xdr:col>
      <xdr:colOff>0</xdr:colOff>
      <xdr:row>330</xdr:row>
      <xdr:rowOff>85725</xdr:rowOff>
    </xdr:to>
    <xdr:sp>
      <xdr:nvSpPr>
        <xdr:cNvPr id="382" name="Line 436"/>
        <xdr:cNvSpPr>
          <a:spLocks/>
        </xdr:cNvSpPr>
      </xdr:nvSpPr>
      <xdr:spPr>
        <a:xfrm flipV="1">
          <a:off x="4000500" y="6072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331</xdr:row>
      <xdr:rowOff>85725</xdr:rowOff>
    </xdr:from>
    <xdr:to>
      <xdr:col>3</xdr:col>
      <xdr:colOff>0</xdr:colOff>
      <xdr:row>331</xdr:row>
      <xdr:rowOff>85725</xdr:rowOff>
    </xdr:to>
    <xdr:sp>
      <xdr:nvSpPr>
        <xdr:cNvPr id="383" name="Line 437"/>
        <xdr:cNvSpPr>
          <a:spLocks/>
        </xdr:cNvSpPr>
      </xdr:nvSpPr>
      <xdr:spPr>
        <a:xfrm flipV="1">
          <a:off x="4000500" y="6088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332</xdr:row>
      <xdr:rowOff>85725</xdr:rowOff>
    </xdr:from>
    <xdr:to>
      <xdr:col>3</xdr:col>
      <xdr:colOff>0</xdr:colOff>
      <xdr:row>332</xdr:row>
      <xdr:rowOff>85725</xdr:rowOff>
    </xdr:to>
    <xdr:sp>
      <xdr:nvSpPr>
        <xdr:cNvPr id="384" name="Line 438"/>
        <xdr:cNvSpPr>
          <a:spLocks/>
        </xdr:cNvSpPr>
      </xdr:nvSpPr>
      <xdr:spPr>
        <a:xfrm flipV="1">
          <a:off x="4000500" y="6104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333</xdr:row>
      <xdr:rowOff>85725</xdr:rowOff>
    </xdr:from>
    <xdr:to>
      <xdr:col>3</xdr:col>
      <xdr:colOff>0</xdr:colOff>
      <xdr:row>333</xdr:row>
      <xdr:rowOff>85725</xdr:rowOff>
    </xdr:to>
    <xdr:sp>
      <xdr:nvSpPr>
        <xdr:cNvPr id="385" name="Line 439"/>
        <xdr:cNvSpPr>
          <a:spLocks/>
        </xdr:cNvSpPr>
      </xdr:nvSpPr>
      <xdr:spPr>
        <a:xfrm flipV="1">
          <a:off x="4000500" y="612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334</xdr:row>
      <xdr:rowOff>85725</xdr:rowOff>
    </xdr:from>
    <xdr:to>
      <xdr:col>3</xdr:col>
      <xdr:colOff>0</xdr:colOff>
      <xdr:row>334</xdr:row>
      <xdr:rowOff>85725</xdr:rowOff>
    </xdr:to>
    <xdr:sp>
      <xdr:nvSpPr>
        <xdr:cNvPr id="386" name="Line 440"/>
        <xdr:cNvSpPr>
          <a:spLocks/>
        </xdr:cNvSpPr>
      </xdr:nvSpPr>
      <xdr:spPr>
        <a:xfrm flipV="1">
          <a:off x="4000500" y="6136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335</xdr:row>
      <xdr:rowOff>85725</xdr:rowOff>
    </xdr:from>
    <xdr:to>
      <xdr:col>3</xdr:col>
      <xdr:colOff>0</xdr:colOff>
      <xdr:row>335</xdr:row>
      <xdr:rowOff>85725</xdr:rowOff>
    </xdr:to>
    <xdr:sp>
      <xdr:nvSpPr>
        <xdr:cNvPr id="387" name="Line 441"/>
        <xdr:cNvSpPr>
          <a:spLocks/>
        </xdr:cNvSpPr>
      </xdr:nvSpPr>
      <xdr:spPr>
        <a:xfrm flipV="1">
          <a:off x="4000500" y="6153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336</xdr:row>
      <xdr:rowOff>85725</xdr:rowOff>
    </xdr:from>
    <xdr:to>
      <xdr:col>3</xdr:col>
      <xdr:colOff>0</xdr:colOff>
      <xdr:row>336</xdr:row>
      <xdr:rowOff>85725</xdr:rowOff>
    </xdr:to>
    <xdr:sp>
      <xdr:nvSpPr>
        <xdr:cNvPr id="388" name="Line 442"/>
        <xdr:cNvSpPr>
          <a:spLocks/>
        </xdr:cNvSpPr>
      </xdr:nvSpPr>
      <xdr:spPr>
        <a:xfrm flipV="1">
          <a:off x="4000500" y="616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337</xdr:row>
      <xdr:rowOff>85725</xdr:rowOff>
    </xdr:from>
    <xdr:to>
      <xdr:col>3</xdr:col>
      <xdr:colOff>0</xdr:colOff>
      <xdr:row>337</xdr:row>
      <xdr:rowOff>85725</xdr:rowOff>
    </xdr:to>
    <xdr:sp>
      <xdr:nvSpPr>
        <xdr:cNvPr id="389" name="Line 443"/>
        <xdr:cNvSpPr>
          <a:spLocks/>
        </xdr:cNvSpPr>
      </xdr:nvSpPr>
      <xdr:spPr>
        <a:xfrm flipV="1">
          <a:off x="4000500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343</xdr:row>
      <xdr:rowOff>85725</xdr:rowOff>
    </xdr:from>
    <xdr:to>
      <xdr:col>3</xdr:col>
      <xdr:colOff>0</xdr:colOff>
      <xdr:row>343</xdr:row>
      <xdr:rowOff>85725</xdr:rowOff>
    </xdr:to>
    <xdr:sp>
      <xdr:nvSpPr>
        <xdr:cNvPr id="390" name="Line 444"/>
        <xdr:cNvSpPr>
          <a:spLocks/>
        </xdr:cNvSpPr>
      </xdr:nvSpPr>
      <xdr:spPr>
        <a:xfrm flipV="1">
          <a:off x="4000500" y="6282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344</xdr:row>
      <xdr:rowOff>85725</xdr:rowOff>
    </xdr:from>
    <xdr:to>
      <xdr:col>3</xdr:col>
      <xdr:colOff>0</xdr:colOff>
      <xdr:row>344</xdr:row>
      <xdr:rowOff>85725</xdr:rowOff>
    </xdr:to>
    <xdr:sp>
      <xdr:nvSpPr>
        <xdr:cNvPr id="391" name="Line 445"/>
        <xdr:cNvSpPr>
          <a:spLocks/>
        </xdr:cNvSpPr>
      </xdr:nvSpPr>
      <xdr:spPr>
        <a:xfrm flipV="1">
          <a:off x="4000500" y="629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340</xdr:row>
      <xdr:rowOff>85725</xdr:rowOff>
    </xdr:from>
    <xdr:to>
      <xdr:col>3</xdr:col>
      <xdr:colOff>0</xdr:colOff>
      <xdr:row>340</xdr:row>
      <xdr:rowOff>85725</xdr:rowOff>
    </xdr:to>
    <xdr:sp>
      <xdr:nvSpPr>
        <xdr:cNvPr id="392" name="Line 446"/>
        <xdr:cNvSpPr>
          <a:spLocks/>
        </xdr:cNvSpPr>
      </xdr:nvSpPr>
      <xdr:spPr>
        <a:xfrm flipV="1">
          <a:off x="4000500" y="6234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341</xdr:row>
      <xdr:rowOff>85725</xdr:rowOff>
    </xdr:from>
    <xdr:to>
      <xdr:col>3</xdr:col>
      <xdr:colOff>0</xdr:colOff>
      <xdr:row>341</xdr:row>
      <xdr:rowOff>85725</xdr:rowOff>
    </xdr:to>
    <xdr:sp>
      <xdr:nvSpPr>
        <xdr:cNvPr id="393" name="Line 447"/>
        <xdr:cNvSpPr>
          <a:spLocks/>
        </xdr:cNvSpPr>
      </xdr:nvSpPr>
      <xdr:spPr>
        <a:xfrm flipV="1">
          <a:off x="4000500" y="6250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342</xdr:row>
      <xdr:rowOff>85725</xdr:rowOff>
    </xdr:from>
    <xdr:to>
      <xdr:col>3</xdr:col>
      <xdr:colOff>0</xdr:colOff>
      <xdr:row>342</xdr:row>
      <xdr:rowOff>85725</xdr:rowOff>
    </xdr:to>
    <xdr:sp>
      <xdr:nvSpPr>
        <xdr:cNvPr id="394" name="Line 448"/>
        <xdr:cNvSpPr>
          <a:spLocks/>
        </xdr:cNvSpPr>
      </xdr:nvSpPr>
      <xdr:spPr>
        <a:xfrm flipV="1">
          <a:off x="4000500" y="6266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343</xdr:row>
      <xdr:rowOff>85725</xdr:rowOff>
    </xdr:from>
    <xdr:to>
      <xdr:col>3</xdr:col>
      <xdr:colOff>0</xdr:colOff>
      <xdr:row>343</xdr:row>
      <xdr:rowOff>85725</xdr:rowOff>
    </xdr:to>
    <xdr:sp>
      <xdr:nvSpPr>
        <xdr:cNvPr id="395" name="Line 449"/>
        <xdr:cNvSpPr>
          <a:spLocks/>
        </xdr:cNvSpPr>
      </xdr:nvSpPr>
      <xdr:spPr>
        <a:xfrm flipV="1">
          <a:off x="4000500" y="6282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344</xdr:row>
      <xdr:rowOff>85725</xdr:rowOff>
    </xdr:from>
    <xdr:to>
      <xdr:col>3</xdr:col>
      <xdr:colOff>0</xdr:colOff>
      <xdr:row>344</xdr:row>
      <xdr:rowOff>85725</xdr:rowOff>
    </xdr:to>
    <xdr:sp>
      <xdr:nvSpPr>
        <xdr:cNvPr id="396" name="Line 450"/>
        <xdr:cNvSpPr>
          <a:spLocks/>
        </xdr:cNvSpPr>
      </xdr:nvSpPr>
      <xdr:spPr>
        <a:xfrm flipV="1">
          <a:off x="4000500" y="629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345</xdr:row>
      <xdr:rowOff>85725</xdr:rowOff>
    </xdr:from>
    <xdr:to>
      <xdr:col>3</xdr:col>
      <xdr:colOff>0</xdr:colOff>
      <xdr:row>345</xdr:row>
      <xdr:rowOff>85725</xdr:rowOff>
    </xdr:to>
    <xdr:sp>
      <xdr:nvSpPr>
        <xdr:cNvPr id="397" name="Line 451"/>
        <xdr:cNvSpPr>
          <a:spLocks/>
        </xdr:cNvSpPr>
      </xdr:nvSpPr>
      <xdr:spPr>
        <a:xfrm flipV="1">
          <a:off x="4000500" y="6316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346</xdr:row>
      <xdr:rowOff>85725</xdr:rowOff>
    </xdr:from>
    <xdr:to>
      <xdr:col>3</xdr:col>
      <xdr:colOff>0</xdr:colOff>
      <xdr:row>346</xdr:row>
      <xdr:rowOff>85725</xdr:rowOff>
    </xdr:to>
    <xdr:sp>
      <xdr:nvSpPr>
        <xdr:cNvPr id="398" name="Line 452"/>
        <xdr:cNvSpPr>
          <a:spLocks/>
        </xdr:cNvSpPr>
      </xdr:nvSpPr>
      <xdr:spPr>
        <a:xfrm flipV="1">
          <a:off x="4000500" y="6332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347</xdr:row>
      <xdr:rowOff>85725</xdr:rowOff>
    </xdr:from>
    <xdr:to>
      <xdr:col>3</xdr:col>
      <xdr:colOff>0</xdr:colOff>
      <xdr:row>347</xdr:row>
      <xdr:rowOff>85725</xdr:rowOff>
    </xdr:to>
    <xdr:sp>
      <xdr:nvSpPr>
        <xdr:cNvPr id="399" name="Line 453"/>
        <xdr:cNvSpPr>
          <a:spLocks/>
        </xdr:cNvSpPr>
      </xdr:nvSpPr>
      <xdr:spPr>
        <a:xfrm flipV="1">
          <a:off x="4000500" y="6348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348</xdr:row>
      <xdr:rowOff>85725</xdr:rowOff>
    </xdr:from>
    <xdr:to>
      <xdr:col>3</xdr:col>
      <xdr:colOff>0</xdr:colOff>
      <xdr:row>348</xdr:row>
      <xdr:rowOff>85725</xdr:rowOff>
    </xdr:to>
    <xdr:sp>
      <xdr:nvSpPr>
        <xdr:cNvPr id="400" name="Line 454"/>
        <xdr:cNvSpPr>
          <a:spLocks/>
        </xdr:cNvSpPr>
      </xdr:nvSpPr>
      <xdr:spPr>
        <a:xfrm flipV="1">
          <a:off x="4000500" y="6364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349</xdr:row>
      <xdr:rowOff>85725</xdr:rowOff>
    </xdr:from>
    <xdr:to>
      <xdr:col>3</xdr:col>
      <xdr:colOff>0</xdr:colOff>
      <xdr:row>349</xdr:row>
      <xdr:rowOff>85725</xdr:rowOff>
    </xdr:to>
    <xdr:sp>
      <xdr:nvSpPr>
        <xdr:cNvPr id="401" name="Line 455"/>
        <xdr:cNvSpPr>
          <a:spLocks/>
        </xdr:cNvSpPr>
      </xdr:nvSpPr>
      <xdr:spPr>
        <a:xfrm flipV="1">
          <a:off x="4000500" y="6380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350</xdr:row>
      <xdr:rowOff>85725</xdr:rowOff>
    </xdr:from>
    <xdr:to>
      <xdr:col>3</xdr:col>
      <xdr:colOff>0</xdr:colOff>
      <xdr:row>350</xdr:row>
      <xdr:rowOff>85725</xdr:rowOff>
    </xdr:to>
    <xdr:sp>
      <xdr:nvSpPr>
        <xdr:cNvPr id="402" name="Line 456"/>
        <xdr:cNvSpPr>
          <a:spLocks/>
        </xdr:cNvSpPr>
      </xdr:nvSpPr>
      <xdr:spPr>
        <a:xfrm flipV="1">
          <a:off x="4000500" y="6396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351</xdr:row>
      <xdr:rowOff>85725</xdr:rowOff>
    </xdr:from>
    <xdr:to>
      <xdr:col>3</xdr:col>
      <xdr:colOff>0</xdr:colOff>
      <xdr:row>351</xdr:row>
      <xdr:rowOff>85725</xdr:rowOff>
    </xdr:to>
    <xdr:sp>
      <xdr:nvSpPr>
        <xdr:cNvPr id="403" name="Line 457"/>
        <xdr:cNvSpPr>
          <a:spLocks/>
        </xdr:cNvSpPr>
      </xdr:nvSpPr>
      <xdr:spPr>
        <a:xfrm flipV="1">
          <a:off x="4000500" y="6413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352</xdr:row>
      <xdr:rowOff>85725</xdr:rowOff>
    </xdr:from>
    <xdr:to>
      <xdr:col>3</xdr:col>
      <xdr:colOff>0</xdr:colOff>
      <xdr:row>352</xdr:row>
      <xdr:rowOff>85725</xdr:rowOff>
    </xdr:to>
    <xdr:sp>
      <xdr:nvSpPr>
        <xdr:cNvPr id="404" name="Line 458"/>
        <xdr:cNvSpPr>
          <a:spLocks/>
        </xdr:cNvSpPr>
      </xdr:nvSpPr>
      <xdr:spPr>
        <a:xfrm flipV="1">
          <a:off x="4000500" y="642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352</xdr:row>
      <xdr:rowOff>85725</xdr:rowOff>
    </xdr:from>
    <xdr:to>
      <xdr:col>3</xdr:col>
      <xdr:colOff>0</xdr:colOff>
      <xdr:row>352</xdr:row>
      <xdr:rowOff>85725</xdr:rowOff>
    </xdr:to>
    <xdr:sp>
      <xdr:nvSpPr>
        <xdr:cNvPr id="405" name="Line 459"/>
        <xdr:cNvSpPr>
          <a:spLocks/>
        </xdr:cNvSpPr>
      </xdr:nvSpPr>
      <xdr:spPr>
        <a:xfrm flipV="1">
          <a:off x="4000500" y="642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352</xdr:row>
      <xdr:rowOff>85725</xdr:rowOff>
    </xdr:from>
    <xdr:to>
      <xdr:col>3</xdr:col>
      <xdr:colOff>0</xdr:colOff>
      <xdr:row>352</xdr:row>
      <xdr:rowOff>85725</xdr:rowOff>
    </xdr:to>
    <xdr:sp>
      <xdr:nvSpPr>
        <xdr:cNvPr id="406" name="Line 460"/>
        <xdr:cNvSpPr>
          <a:spLocks/>
        </xdr:cNvSpPr>
      </xdr:nvSpPr>
      <xdr:spPr>
        <a:xfrm flipV="1">
          <a:off x="4000500" y="642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352</xdr:row>
      <xdr:rowOff>85725</xdr:rowOff>
    </xdr:from>
    <xdr:to>
      <xdr:col>3</xdr:col>
      <xdr:colOff>0</xdr:colOff>
      <xdr:row>352</xdr:row>
      <xdr:rowOff>85725</xdr:rowOff>
    </xdr:to>
    <xdr:sp>
      <xdr:nvSpPr>
        <xdr:cNvPr id="407" name="Line 461"/>
        <xdr:cNvSpPr>
          <a:spLocks/>
        </xdr:cNvSpPr>
      </xdr:nvSpPr>
      <xdr:spPr>
        <a:xfrm flipV="1">
          <a:off x="4000500" y="642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352</xdr:row>
      <xdr:rowOff>85725</xdr:rowOff>
    </xdr:from>
    <xdr:to>
      <xdr:col>3</xdr:col>
      <xdr:colOff>0</xdr:colOff>
      <xdr:row>352</xdr:row>
      <xdr:rowOff>85725</xdr:rowOff>
    </xdr:to>
    <xdr:sp>
      <xdr:nvSpPr>
        <xdr:cNvPr id="408" name="Line 462"/>
        <xdr:cNvSpPr>
          <a:spLocks/>
        </xdr:cNvSpPr>
      </xdr:nvSpPr>
      <xdr:spPr>
        <a:xfrm flipV="1">
          <a:off x="4000500" y="642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352</xdr:row>
      <xdr:rowOff>85725</xdr:rowOff>
    </xdr:from>
    <xdr:to>
      <xdr:col>3</xdr:col>
      <xdr:colOff>0</xdr:colOff>
      <xdr:row>352</xdr:row>
      <xdr:rowOff>85725</xdr:rowOff>
    </xdr:to>
    <xdr:sp>
      <xdr:nvSpPr>
        <xdr:cNvPr id="409" name="Line 463"/>
        <xdr:cNvSpPr>
          <a:spLocks/>
        </xdr:cNvSpPr>
      </xdr:nvSpPr>
      <xdr:spPr>
        <a:xfrm flipV="1">
          <a:off x="4000500" y="642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353</xdr:row>
      <xdr:rowOff>85725</xdr:rowOff>
    </xdr:from>
    <xdr:to>
      <xdr:col>3</xdr:col>
      <xdr:colOff>0</xdr:colOff>
      <xdr:row>353</xdr:row>
      <xdr:rowOff>85725</xdr:rowOff>
    </xdr:to>
    <xdr:sp>
      <xdr:nvSpPr>
        <xdr:cNvPr id="410" name="Line 464"/>
        <xdr:cNvSpPr>
          <a:spLocks/>
        </xdr:cNvSpPr>
      </xdr:nvSpPr>
      <xdr:spPr>
        <a:xfrm flipV="1">
          <a:off x="4000500" y="644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353</xdr:row>
      <xdr:rowOff>85725</xdr:rowOff>
    </xdr:from>
    <xdr:to>
      <xdr:col>3</xdr:col>
      <xdr:colOff>0</xdr:colOff>
      <xdr:row>353</xdr:row>
      <xdr:rowOff>85725</xdr:rowOff>
    </xdr:to>
    <xdr:sp>
      <xdr:nvSpPr>
        <xdr:cNvPr id="411" name="Line 465"/>
        <xdr:cNvSpPr>
          <a:spLocks/>
        </xdr:cNvSpPr>
      </xdr:nvSpPr>
      <xdr:spPr>
        <a:xfrm flipV="1">
          <a:off x="4000500" y="644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353</xdr:row>
      <xdr:rowOff>85725</xdr:rowOff>
    </xdr:from>
    <xdr:to>
      <xdr:col>3</xdr:col>
      <xdr:colOff>0</xdr:colOff>
      <xdr:row>353</xdr:row>
      <xdr:rowOff>85725</xdr:rowOff>
    </xdr:to>
    <xdr:sp>
      <xdr:nvSpPr>
        <xdr:cNvPr id="412" name="Line 466"/>
        <xdr:cNvSpPr>
          <a:spLocks/>
        </xdr:cNvSpPr>
      </xdr:nvSpPr>
      <xdr:spPr>
        <a:xfrm flipV="1">
          <a:off x="4000500" y="644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353</xdr:row>
      <xdr:rowOff>85725</xdr:rowOff>
    </xdr:from>
    <xdr:to>
      <xdr:col>3</xdr:col>
      <xdr:colOff>0</xdr:colOff>
      <xdr:row>353</xdr:row>
      <xdr:rowOff>85725</xdr:rowOff>
    </xdr:to>
    <xdr:sp>
      <xdr:nvSpPr>
        <xdr:cNvPr id="413" name="Line 467"/>
        <xdr:cNvSpPr>
          <a:spLocks/>
        </xdr:cNvSpPr>
      </xdr:nvSpPr>
      <xdr:spPr>
        <a:xfrm flipV="1">
          <a:off x="4000500" y="644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353</xdr:row>
      <xdr:rowOff>85725</xdr:rowOff>
    </xdr:from>
    <xdr:to>
      <xdr:col>3</xdr:col>
      <xdr:colOff>0</xdr:colOff>
      <xdr:row>353</xdr:row>
      <xdr:rowOff>85725</xdr:rowOff>
    </xdr:to>
    <xdr:sp>
      <xdr:nvSpPr>
        <xdr:cNvPr id="414" name="Line 468"/>
        <xdr:cNvSpPr>
          <a:spLocks/>
        </xdr:cNvSpPr>
      </xdr:nvSpPr>
      <xdr:spPr>
        <a:xfrm flipV="1">
          <a:off x="4000500" y="644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353</xdr:row>
      <xdr:rowOff>85725</xdr:rowOff>
    </xdr:from>
    <xdr:to>
      <xdr:col>3</xdr:col>
      <xdr:colOff>0</xdr:colOff>
      <xdr:row>353</xdr:row>
      <xdr:rowOff>85725</xdr:rowOff>
    </xdr:to>
    <xdr:sp>
      <xdr:nvSpPr>
        <xdr:cNvPr id="415" name="Line 469"/>
        <xdr:cNvSpPr>
          <a:spLocks/>
        </xdr:cNvSpPr>
      </xdr:nvSpPr>
      <xdr:spPr>
        <a:xfrm flipV="1">
          <a:off x="4000500" y="644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354</xdr:row>
      <xdr:rowOff>85725</xdr:rowOff>
    </xdr:from>
    <xdr:to>
      <xdr:col>3</xdr:col>
      <xdr:colOff>0</xdr:colOff>
      <xdr:row>354</xdr:row>
      <xdr:rowOff>85725</xdr:rowOff>
    </xdr:to>
    <xdr:sp>
      <xdr:nvSpPr>
        <xdr:cNvPr id="416" name="Line 470"/>
        <xdr:cNvSpPr>
          <a:spLocks/>
        </xdr:cNvSpPr>
      </xdr:nvSpPr>
      <xdr:spPr>
        <a:xfrm flipV="1">
          <a:off x="4000500" y="6461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354</xdr:row>
      <xdr:rowOff>85725</xdr:rowOff>
    </xdr:from>
    <xdr:to>
      <xdr:col>3</xdr:col>
      <xdr:colOff>0</xdr:colOff>
      <xdr:row>354</xdr:row>
      <xdr:rowOff>85725</xdr:rowOff>
    </xdr:to>
    <xdr:sp>
      <xdr:nvSpPr>
        <xdr:cNvPr id="417" name="Line 471"/>
        <xdr:cNvSpPr>
          <a:spLocks/>
        </xdr:cNvSpPr>
      </xdr:nvSpPr>
      <xdr:spPr>
        <a:xfrm flipV="1">
          <a:off x="4000500" y="6461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354</xdr:row>
      <xdr:rowOff>85725</xdr:rowOff>
    </xdr:from>
    <xdr:to>
      <xdr:col>3</xdr:col>
      <xdr:colOff>0</xdr:colOff>
      <xdr:row>354</xdr:row>
      <xdr:rowOff>85725</xdr:rowOff>
    </xdr:to>
    <xdr:sp>
      <xdr:nvSpPr>
        <xdr:cNvPr id="418" name="Line 472"/>
        <xdr:cNvSpPr>
          <a:spLocks/>
        </xdr:cNvSpPr>
      </xdr:nvSpPr>
      <xdr:spPr>
        <a:xfrm flipV="1">
          <a:off x="4000500" y="6461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355</xdr:row>
      <xdr:rowOff>85725</xdr:rowOff>
    </xdr:from>
    <xdr:to>
      <xdr:col>3</xdr:col>
      <xdr:colOff>0</xdr:colOff>
      <xdr:row>355</xdr:row>
      <xdr:rowOff>85725</xdr:rowOff>
    </xdr:to>
    <xdr:sp>
      <xdr:nvSpPr>
        <xdr:cNvPr id="419" name="Line 473"/>
        <xdr:cNvSpPr>
          <a:spLocks/>
        </xdr:cNvSpPr>
      </xdr:nvSpPr>
      <xdr:spPr>
        <a:xfrm flipV="1">
          <a:off x="4000500" y="6477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356</xdr:row>
      <xdr:rowOff>85725</xdr:rowOff>
    </xdr:from>
    <xdr:to>
      <xdr:col>3</xdr:col>
      <xdr:colOff>0</xdr:colOff>
      <xdr:row>356</xdr:row>
      <xdr:rowOff>85725</xdr:rowOff>
    </xdr:to>
    <xdr:sp>
      <xdr:nvSpPr>
        <xdr:cNvPr id="420" name="Line 474"/>
        <xdr:cNvSpPr>
          <a:spLocks/>
        </xdr:cNvSpPr>
      </xdr:nvSpPr>
      <xdr:spPr>
        <a:xfrm flipV="1">
          <a:off x="4000500" y="649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355</xdr:row>
      <xdr:rowOff>85725</xdr:rowOff>
    </xdr:from>
    <xdr:to>
      <xdr:col>3</xdr:col>
      <xdr:colOff>0</xdr:colOff>
      <xdr:row>355</xdr:row>
      <xdr:rowOff>85725</xdr:rowOff>
    </xdr:to>
    <xdr:sp>
      <xdr:nvSpPr>
        <xdr:cNvPr id="421" name="Line 475"/>
        <xdr:cNvSpPr>
          <a:spLocks/>
        </xdr:cNvSpPr>
      </xdr:nvSpPr>
      <xdr:spPr>
        <a:xfrm flipV="1">
          <a:off x="4000500" y="6477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356</xdr:row>
      <xdr:rowOff>85725</xdr:rowOff>
    </xdr:from>
    <xdr:to>
      <xdr:col>3</xdr:col>
      <xdr:colOff>0</xdr:colOff>
      <xdr:row>356</xdr:row>
      <xdr:rowOff>85725</xdr:rowOff>
    </xdr:to>
    <xdr:sp>
      <xdr:nvSpPr>
        <xdr:cNvPr id="422" name="Line 476"/>
        <xdr:cNvSpPr>
          <a:spLocks/>
        </xdr:cNvSpPr>
      </xdr:nvSpPr>
      <xdr:spPr>
        <a:xfrm flipV="1">
          <a:off x="4000500" y="649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355</xdr:row>
      <xdr:rowOff>85725</xdr:rowOff>
    </xdr:from>
    <xdr:to>
      <xdr:col>3</xdr:col>
      <xdr:colOff>0</xdr:colOff>
      <xdr:row>355</xdr:row>
      <xdr:rowOff>85725</xdr:rowOff>
    </xdr:to>
    <xdr:sp>
      <xdr:nvSpPr>
        <xdr:cNvPr id="423" name="Line 477"/>
        <xdr:cNvSpPr>
          <a:spLocks/>
        </xdr:cNvSpPr>
      </xdr:nvSpPr>
      <xdr:spPr>
        <a:xfrm flipV="1">
          <a:off x="4000500" y="6477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356</xdr:row>
      <xdr:rowOff>85725</xdr:rowOff>
    </xdr:from>
    <xdr:to>
      <xdr:col>3</xdr:col>
      <xdr:colOff>0</xdr:colOff>
      <xdr:row>356</xdr:row>
      <xdr:rowOff>85725</xdr:rowOff>
    </xdr:to>
    <xdr:sp>
      <xdr:nvSpPr>
        <xdr:cNvPr id="424" name="Line 478"/>
        <xdr:cNvSpPr>
          <a:spLocks/>
        </xdr:cNvSpPr>
      </xdr:nvSpPr>
      <xdr:spPr>
        <a:xfrm flipV="1">
          <a:off x="4000500" y="649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355</xdr:row>
      <xdr:rowOff>85725</xdr:rowOff>
    </xdr:from>
    <xdr:to>
      <xdr:col>3</xdr:col>
      <xdr:colOff>0</xdr:colOff>
      <xdr:row>355</xdr:row>
      <xdr:rowOff>85725</xdr:rowOff>
    </xdr:to>
    <xdr:sp>
      <xdr:nvSpPr>
        <xdr:cNvPr id="425" name="Line 479"/>
        <xdr:cNvSpPr>
          <a:spLocks/>
        </xdr:cNvSpPr>
      </xdr:nvSpPr>
      <xdr:spPr>
        <a:xfrm flipV="1">
          <a:off x="4000500" y="6477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356</xdr:row>
      <xdr:rowOff>85725</xdr:rowOff>
    </xdr:from>
    <xdr:to>
      <xdr:col>3</xdr:col>
      <xdr:colOff>0</xdr:colOff>
      <xdr:row>356</xdr:row>
      <xdr:rowOff>85725</xdr:rowOff>
    </xdr:to>
    <xdr:sp>
      <xdr:nvSpPr>
        <xdr:cNvPr id="426" name="Line 480"/>
        <xdr:cNvSpPr>
          <a:spLocks/>
        </xdr:cNvSpPr>
      </xdr:nvSpPr>
      <xdr:spPr>
        <a:xfrm flipV="1">
          <a:off x="4000500" y="649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355</xdr:row>
      <xdr:rowOff>85725</xdr:rowOff>
    </xdr:from>
    <xdr:to>
      <xdr:col>3</xdr:col>
      <xdr:colOff>0</xdr:colOff>
      <xdr:row>355</xdr:row>
      <xdr:rowOff>85725</xdr:rowOff>
    </xdr:to>
    <xdr:sp>
      <xdr:nvSpPr>
        <xdr:cNvPr id="427" name="Line 481"/>
        <xdr:cNvSpPr>
          <a:spLocks/>
        </xdr:cNvSpPr>
      </xdr:nvSpPr>
      <xdr:spPr>
        <a:xfrm flipV="1">
          <a:off x="4000500" y="6477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356</xdr:row>
      <xdr:rowOff>85725</xdr:rowOff>
    </xdr:from>
    <xdr:to>
      <xdr:col>3</xdr:col>
      <xdr:colOff>0</xdr:colOff>
      <xdr:row>356</xdr:row>
      <xdr:rowOff>85725</xdr:rowOff>
    </xdr:to>
    <xdr:sp>
      <xdr:nvSpPr>
        <xdr:cNvPr id="428" name="Line 482"/>
        <xdr:cNvSpPr>
          <a:spLocks/>
        </xdr:cNvSpPr>
      </xdr:nvSpPr>
      <xdr:spPr>
        <a:xfrm flipV="1">
          <a:off x="4000500" y="649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355</xdr:row>
      <xdr:rowOff>85725</xdr:rowOff>
    </xdr:from>
    <xdr:to>
      <xdr:col>3</xdr:col>
      <xdr:colOff>0</xdr:colOff>
      <xdr:row>355</xdr:row>
      <xdr:rowOff>85725</xdr:rowOff>
    </xdr:to>
    <xdr:sp>
      <xdr:nvSpPr>
        <xdr:cNvPr id="429" name="Line 483"/>
        <xdr:cNvSpPr>
          <a:spLocks/>
        </xdr:cNvSpPr>
      </xdr:nvSpPr>
      <xdr:spPr>
        <a:xfrm flipV="1">
          <a:off x="4000500" y="6477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356</xdr:row>
      <xdr:rowOff>85725</xdr:rowOff>
    </xdr:from>
    <xdr:to>
      <xdr:col>3</xdr:col>
      <xdr:colOff>0</xdr:colOff>
      <xdr:row>356</xdr:row>
      <xdr:rowOff>85725</xdr:rowOff>
    </xdr:to>
    <xdr:sp>
      <xdr:nvSpPr>
        <xdr:cNvPr id="430" name="Line 484"/>
        <xdr:cNvSpPr>
          <a:spLocks/>
        </xdr:cNvSpPr>
      </xdr:nvSpPr>
      <xdr:spPr>
        <a:xfrm flipV="1">
          <a:off x="4000500" y="649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357</xdr:row>
      <xdr:rowOff>85725</xdr:rowOff>
    </xdr:from>
    <xdr:to>
      <xdr:col>3</xdr:col>
      <xdr:colOff>0</xdr:colOff>
      <xdr:row>357</xdr:row>
      <xdr:rowOff>85725</xdr:rowOff>
    </xdr:to>
    <xdr:sp>
      <xdr:nvSpPr>
        <xdr:cNvPr id="431" name="Line 485"/>
        <xdr:cNvSpPr>
          <a:spLocks/>
        </xdr:cNvSpPr>
      </xdr:nvSpPr>
      <xdr:spPr>
        <a:xfrm flipV="1">
          <a:off x="4000500" y="651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85725</xdr:rowOff>
    </xdr:from>
    <xdr:to>
      <xdr:col>3</xdr:col>
      <xdr:colOff>0</xdr:colOff>
      <xdr:row>358</xdr:row>
      <xdr:rowOff>85725</xdr:rowOff>
    </xdr:to>
    <xdr:sp>
      <xdr:nvSpPr>
        <xdr:cNvPr id="432" name="Line 486"/>
        <xdr:cNvSpPr>
          <a:spLocks/>
        </xdr:cNvSpPr>
      </xdr:nvSpPr>
      <xdr:spPr>
        <a:xfrm flipV="1">
          <a:off x="4000500" y="6526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359</xdr:row>
      <xdr:rowOff>85725</xdr:rowOff>
    </xdr:from>
    <xdr:to>
      <xdr:col>3</xdr:col>
      <xdr:colOff>0</xdr:colOff>
      <xdr:row>359</xdr:row>
      <xdr:rowOff>85725</xdr:rowOff>
    </xdr:to>
    <xdr:sp>
      <xdr:nvSpPr>
        <xdr:cNvPr id="433" name="Line 487"/>
        <xdr:cNvSpPr>
          <a:spLocks/>
        </xdr:cNvSpPr>
      </xdr:nvSpPr>
      <xdr:spPr>
        <a:xfrm flipV="1">
          <a:off x="4000500" y="654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360</xdr:row>
      <xdr:rowOff>85725</xdr:rowOff>
    </xdr:from>
    <xdr:to>
      <xdr:col>3</xdr:col>
      <xdr:colOff>0</xdr:colOff>
      <xdr:row>360</xdr:row>
      <xdr:rowOff>85725</xdr:rowOff>
    </xdr:to>
    <xdr:sp>
      <xdr:nvSpPr>
        <xdr:cNvPr id="434" name="Line 488"/>
        <xdr:cNvSpPr>
          <a:spLocks/>
        </xdr:cNvSpPr>
      </xdr:nvSpPr>
      <xdr:spPr>
        <a:xfrm flipV="1">
          <a:off x="4000500" y="6558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85725</xdr:rowOff>
    </xdr:from>
    <xdr:to>
      <xdr:col>3</xdr:col>
      <xdr:colOff>0</xdr:colOff>
      <xdr:row>361</xdr:row>
      <xdr:rowOff>85725</xdr:rowOff>
    </xdr:to>
    <xdr:sp>
      <xdr:nvSpPr>
        <xdr:cNvPr id="435" name="Line 489"/>
        <xdr:cNvSpPr>
          <a:spLocks/>
        </xdr:cNvSpPr>
      </xdr:nvSpPr>
      <xdr:spPr>
        <a:xfrm flipV="1">
          <a:off x="4000500" y="6575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85725</xdr:rowOff>
    </xdr:from>
    <xdr:to>
      <xdr:col>3</xdr:col>
      <xdr:colOff>0</xdr:colOff>
      <xdr:row>362</xdr:row>
      <xdr:rowOff>85725</xdr:rowOff>
    </xdr:to>
    <xdr:sp>
      <xdr:nvSpPr>
        <xdr:cNvPr id="436" name="Line 490"/>
        <xdr:cNvSpPr>
          <a:spLocks/>
        </xdr:cNvSpPr>
      </xdr:nvSpPr>
      <xdr:spPr>
        <a:xfrm flipV="1">
          <a:off x="4000500" y="6591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363</xdr:row>
      <xdr:rowOff>85725</xdr:rowOff>
    </xdr:from>
    <xdr:to>
      <xdr:col>3</xdr:col>
      <xdr:colOff>0</xdr:colOff>
      <xdr:row>363</xdr:row>
      <xdr:rowOff>85725</xdr:rowOff>
    </xdr:to>
    <xdr:sp>
      <xdr:nvSpPr>
        <xdr:cNvPr id="437" name="Line 491"/>
        <xdr:cNvSpPr>
          <a:spLocks/>
        </xdr:cNvSpPr>
      </xdr:nvSpPr>
      <xdr:spPr>
        <a:xfrm flipV="1">
          <a:off x="4000500" y="6607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364</xdr:row>
      <xdr:rowOff>85725</xdr:rowOff>
    </xdr:from>
    <xdr:to>
      <xdr:col>3</xdr:col>
      <xdr:colOff>0</xdr:colOff>
      <xdr:row>364</xdr:row>
      <xdr:rowOff>85725</xdr:rowOff>
    </xdr:to>
    <xdr:sp>
      <xdr:nvSpPr>
        <xdr:cNvPr id="438" name="Line 492"/>
        <xdr:cNvSpPr>
          <a:spLocks/>
        </xdr:cNvSpPr>
      </xdr:nvSpPr>
      <xdr:spPr>
        <a:xfrm flipV="1">
          <a:off x="4000500" y="662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365</xdr:row>
      <xdr:rowOff>85725</xdr:rowOff>
    </xdr:from>
    <xdr:to>
      <xdr:col>3</xdr:col>
      <xdr:colOff>0</xdr:colOff>
      <xdr:row>365</xdr:row>
      <xdr:rowOff>85725</xdr:rowOff>
    </xdr:to>
    <xdr:sp>
      <xdr:nvSpPr>
        <xdr:cNvPr id="439" name="Line 493"/>
        <xdr:cNvSpPr>
          <a:spLocks/>
        </xdr:cNvSpPr>
      </xdr:nvSpPr>
      <xdr:spPr>
        <a:xfrm flipV="1">
          <a:off x="4000500" y="6639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366</xdr:row>
      <xdr:rowOff>85725</xdr:rowOff>
    </xdr:from>
    <xdr:to>
      <xdr:col>3</xdr:col>
      <xdr:colOff>0</xdr:colOff>
      <xdr:row>366</xdr:row>
      <xdr:rowOff>85725</xdr:rowOff>
    </xdr:to>
    <xdr:sp>
      <xdr:nvSpPr>
        <xdr:cNvPr id="440" name="Line 494"/>
        <xdr:cNvSpPr>
          <a:spLocks/>
        </xdr:cNvSpPr>
      </xdr:nvSpPr>
      <xdr:spPr>
        <a:xfrm flipV="1">
          <a:off x="4000500" y="6656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367</xdr:row>
      <xdr:rowOff>85725</xdr:rowOff>
    </xdr:from>
    <xdr:to>
      <xdr:col>3</xdr:col>
      <xdr:colOff>0</xdr:colOff>
      <xdr:row>367</xdr:row>
      <xdr:rowOff>85725</xdr:rowOff>
    </xdr:to>
    <xdr:sp>
      <xdr:nvSpPr>
        <xdr:cNvPr id="441" name="Line 495"/>
        <xdr:cNvSpPr>
          <a:spLocks/>
        </xdr:cNvSpPr>
      </xdr:nvSpPr>
      <xdr:spPr>
        <a:xfrm flipV="1">
          <a:off x="4000500" y="667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368</xdr:row>
      <xdr:rowOff>85725</xdr:rowOff>
    </xdr:from>
    <xdr:to>
      <xdr:col>3</xdr:col>
      <xdr:colOff>0</xdr:colOff>
      <xdr:row>368</xdr:row>
      <xdr:rowOff>85725</xdr:rowOff>
    </xdr:to>
    <xdr:sp>
      <xdr:nvSpPr>
        <xdr:cNvPr id="442" name="Line 496"/>
        <xdr:cNvSpPr>
          <a:spLocks/>
        </xdr:cNvSpPr>
      </xdr:nvSpPr>
      <xdr:spPr>
        <a:xfrm flipV="1">
          <a:off x="4000500" y="6688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357</xdr:row>
      <xdr:rowOff>85725</xdr:rowOff>
    </xdr:from>
    <xdr:to>
      <xdr:col>3</xdr:col>
      <xdr:colOff>0</xdr:colOff>
      <xdr:row>357</xdr:row>
      <xdr:rowOff>85725</xdr:rowOff>
    </xdr:to>
    <xdr:sp>
      <xdr:nvSpPr>
        <xdr:cNvPr id="443" name="Line 497"/>
        <xdr:cNvSpPr>
          <a:spLocks/>
        </xdr:cNvSpPr>
      </xdr:nvSpPr>
      <xdr:spPr>
        <a:xfrm flipV="1">
          <a:off x="4000500" y="651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85725</xdr:rowOff>
    </xdr:from>
    <xdr:to>
      <xdr:col>3</xdr:col>
      <xdr:colOff>0</xdr:colOff>
      <xdr:row>358</xdr:row>
      <xdr:rowOff>85725</xdr:rowOff>
    </xdr:to>
    <xdr:sp>
      <xdr:nvSpPr>
        <xdr:cNvPr id="444" name="Line 498"/>
        <xdr:cNvSpPr>
          <a:spLocks/>
        </xdr:cNvSpPr>
      </xdr:nvSpPr>
      <xdr:spPr>
        <a:xfrm flipV="1">
          <a:off x="4000500" y="6526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359</xdr:row>
      <xdr:rowOff>85725</xdr:rowOff>
    </xdr:from>
    <xdr:to>
      <xdr:col>3</xdr:col>
      <xdr:colOff>0</xdr:colOff>
      <xdr:row>359</xdr:row>
      <xdr:rowOff>85725</xdr:rowOff>
    </xdr:to>
    <xdr:sp>
      <xdr:nvSpPr>
        <xdr:cNvPr id="445" name="Line 499"/>
        <xdr:cNvSpPr>
          <a:spLocks/>
        </xdr:cNvSpPr>
      </xdr:nvSpPr>
      <xdr:spPr>
        <a:xfrm flipV="1">
          <a:off x="4000500" y="654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360</xdr:row>
      <xdr:rowOff>85725</xdr:rowOff>
    </xdr:from>
    <xdr:to>
      <xdr:col>3</xdr:col>
      <xdr:colOff>0</xdr:colOff>
      <xdr:row>360</xdr:row>
      <xdr:rowOff>85725</xdr:rowOff>
    </xdr:to>
    <xdr:sp>
      <xdr:nvSpPr>
        <xdr:cNvPr id="446" name="Line 500"/>
        <xdr:cNvSpPr>
          <a:spLocks/>
        </xdr:cNvSpPr>
      </xdr:nvSpPr>
      <xdr:spPr>
        <a:xfrm flipV="1">
          <a:off x="4000500" y="6558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85725</xdr:rowOff>
    </xdr:from>
    <xdr:to>
      <xdr:col>3</xdr:col>
      <xdr:colOff>0</xdr:colOff>
      <xdr:row>361</xdr:row>
      <xdr:rowOff>85725</xdr:rowOff>
    </xdr:to>
    <xdr:sp>
      <xdr:nvSpPr>
        <xdr:cNvPr id="447" name="Line 501"/>
        <xdr:cNvSpPr>
          <a:spLocks/>
        </xdr:cNvSpPr>
      </xdr:nvSpPr>
      <xdr:spPr>
        <a:xfrm flipV="1">
          <a:off x="4000500" y="6575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85725</xdr:rowOff>
    </xdr:from>
    <xdr:to>
      <xdr:col>3</xdr:col>
      <xdr:colOff>0</xdr:colOff>
      <xdr:row>362</xdr:row>
      <xdr:rowOff>85725</xdr:rowOff>
    </xdr:to>
    <xdr:sp>
      <xdr:nvSpPr>
        <xdr:cNvPr id="448" name="Line 502"/>
        <xdr:cNvSpPr>
          <a:spLocks/>
        </xdr:cNvSpPr>
      </xdr:nvSpPr>
      <xdr:spPr>
        <a:xfrm flipV="1">
          <a:off x="4000500" y="6591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363</xdr:row>
      <xdr:rowOff>85725</xdr:rowOff>
    </xdr:from>
    <xdr:to>
      <xdr:col>3</xdr:col>
      <xdr:colOff>0</xdr:colOff>
      <xdr:row>363</xdr:row>
      <xdr:rowOff>85725</xdr:rowOff>
    </xdr:to>
    <xdr:sp>
      <xdr:nvSpPr>
        <xdr:cNvPr id="449" name="Line 503"/>
        <xdr:cNvSpPr>
          <a:spLocks/>
        </xdr:cNvSpPr>
      </xdr:nvSpPr>
      <xdr:spPr>
        <a:xfrm flipV="1">
          <a:off x="4000500" y="6607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364</xdr:row>
      <xdr:rowOff>85725</xdr:rowOff>
    </xdr:from>
    <xdr:to>
      <xdr:col>3</xdr:col>
      <xdr:colOff>0</xdr:colOff>
      <xdr:row>364</xdr:row>
      <xdr:rowOff>85725</xdr:rowOff>
    </xdr:to>
    <xdr:sp>
      <xdr:nvSpPr>
        <xdr:cNvPr id="450" name="Line 504"/>
        <xdr:cNvSpPr>
          <a:spLocks/>
        </xdr:cNvSpPr>
      </xdr:nvSpPr>
      <xdr:spPr>
        <a:xfrm flipV="1">
          <a:off x="4000500" y="662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365</xdr:row>
      <xdr:rowOff>85725</xdr:rowOff>
    </xdr:from>
    <xdr:to>
      <xdr:col>3</xdr:col>
      <xdr:colOff>0</xdr:colOff>
      <xdr:row>365</xdr:row>
      <xdr:rowOff>85725</xdr:rowOff>
    </xdr:to>
    <xdr:sp>
      <xdr:nvSpPr>
        <xdr:cNvPr id="451" name="Line 505"/>
        <xdr:cNvSpPr>
          <a:spLocks/>
        </xdr:cNvSpPr>
      </xdr:nvSpPr>
      <xdr:spPr>
        <a:xfrm flipV="1">
          <a:off x="4000500" y="6639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366</xdr:row>
      <xdr:rowOff>85725</xdr:rowOff>
    </xdr:from>
    <xdr:to>
      <xdr:col>3</xdr:col>
      <xdr:colOff>0</xdr:colOff>
      <xdr:row>366</xdr:row>
      <xdr:rowOff>85725</xdr:rowOff>
    </xdr:to>
    <xdr:sp>
      <xdr:nvSpPr>
        <xdr:cNvPr id="452" name="Line 506"/>
        <xdr:cNvSpPr>
          <a:spLocks/>
        </xdr:cNvSpPr>
      </xdr:nvSpPr>
      <xdr:spPr>
        <a:xfrm flipV="1">
          <a:off x="4000500" y="6656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367</xdr:row>
      <xdr:rowOff>85725</xdr:rowOff>
    </xdr:from>
    <xdr:to>
      <xdr:col>3</xdr:col>
      <xdr:colOff>0</xdr:colOff>
      <xdr:row>367</xdr:row>
      <xdr:rowOff>85725</xdr:rowOff>
    </xdr:to>
    <xdr:sp>
      <xdr:nvSpPr>
        <xdr:cNvPr id="453" name="Line 507"/>
        <xdr:cNvSpPr>
          <a:spLocks/>
        </xdr:cNvSpPr>
      </xdr:nvSpPr>
      <xdr:spPr>
        <a:xfrm flipV="1">
          <a:off x="4000500" y="667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368</xdr:row>
      <xdr:rowOff>85725</xdr:rowOff>
    </xdr:from>
    <xdr:to>
      <xdr:col>3</xdr:col>
      <xdr:colOff>0</xdr:colOff>
      <xdr:row>368</xdr:row>
      <xdr:rowOff>85725</xdr:rowOff>
    </xdr:to>
    <xdr:sp>
      <xdr:nvSpPr>
        <xdr:cNvPr id="454" name="Line 508"/>
        <xdr:cNvSpPr>
          <a:spLocks/>
        </xdr:cNvSpPr>
      </xdr:nvSpPr>
      <xdr:spPr>
        <a:xfrm flipV="1">
          <a:off x="4000500" y="6688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357</xdr:row>
      <xdr:rowOff>85725</xdr:rowOff>
    </xdr:from>
    <xdr:to>
      <xdr:col>3</xdr:col>
      <xdr:colOff>0</xdr:colOff>
      <xdr:row>357</xdr:row>
      <xdr:rowOff>85725</xdr:rowOff>
    </xdr:to>
    <xdr:sp>
      <xdr:nvSpPr>
        <xdr:cNvPr id="455" name="Line 509"/>
        <xdr:cNvSpPr>
          <a:spLocks/>
        </xdr:cNvSpPr>
      </xdr:nvSpPr>
      <xdr:spPr>
        <a:xfrm flipV="1">
          <a:off x="4000500" y="651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85725</xdr:rowOff>
    </xdr:from>
    <xdr:to>
      <xdr:col>3</xdr:col>
      <xdr:colOff>0</xdr:colOff>
      <xdr:row>358</xdr:row>
      <xdr:rowOff>85725</xdr:rowOff>
    </xdr:to>
    <xdr:sp>
      <xdr:nvSpPr>
        <xdr:cNvPr id="456" name="Line 510"/>
        <xdr:cNvSpPr>
          <a:spLocks/>
        </xdr:cNvSpPr>
      </xdr:nvSpPr>
      <xdr:spPr>
        <a:xfrm flipV="1">
          <a:off x="4000500" y="6526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359</xdr:row>
      <xdr:rowOff>85725</xdr:rowOff>
    </xdr:from>
    <xdr:to>
      <xdr:col>3</xdr:col>
      <xdr:colOff>0</xdr:colOff>
      <xdr:row>359</xdr:row>
      <xdr:rowOff>85725</xdr:rowOff>
    </xdr:to>
    <xdr:sp>
      <xdr:nvSpPr>
        <xdr:cNvPr id="457" name="Line 511"/>
        <xdr:cNvSpPr>
          <a:spLocks/>
        </xdr:cNvSpPr>
      </xdr:nvSpPr>
      <xdr:spPr>
        <a:xfrm flipV="1">
          <a:off x="4000500" y="654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360</xdr:row>
      <xdr:rowOff>85725</xdr:rowOff>
    </xdr:from>
    <xdr:to>
      <xdr:col>3</xdr:col>
      <xdr:colOff>0</xdr:colOff>
      <xdr:row>360</xdr:row>
      <xdr:rowOff>85725</xdr:rowOff>
    </xdr:to>
    <xdr:sp>
      <xdr:nvSpPr>
        <xdr:cNvPr id="458" name="Line 512"/>
        <xdr:cNvSpPr>
          <a:spLocks/>
        </xdr:cNvSpPr>
      </xdr:nvSpPr>
      <xdr:spPr>
        <a:xfrm flipV="1">
          <a:off x="4000500" y="6558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85725</xdr:rowOff>
    </xdr:from>
    <xdr:to>
      <xdr:col>3</xdr:col>
      <xdr:colOff>0</xdr:colOff>
      <xdr:row>361</xdr:row>
      <xdr:rowOff>85725</xdr:rowOff>
    </xdr:to>
    <xdr:sp>
      <xdr:nvSpPr>
        <xdr:cNvPr id="459" name="Line 513"/>
        <xdr:cNvSpPr>
          <a:spLocks/>
        </xdr:cNvSpPr>
      </xdr:nvSpPr>
      <xdr:spPr>
        <a:xfrm flipV="1">
          <a:off x="4000500" y="6575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85725</xdr:rowOff>
    </xdr:from>
    <xdr:to>
      <xdr:col>3</xdr:col>
      <xdr:colOff>0</xdr:colOff>
      <xdr:row>362</xdr:row>
      <xdr:rowOff>85725</xdr:rowOff>
    </xdr:to>
    <xdr:sp>
      <xdr:nvSpPr>
        <xdr:cNvPr id="460" name="Line 514"/>
        <xdr:cNvSpPr>
          <a:spLocks/>
        </xdr:cNvSpPr>
      </xdr:nvSpPr>
      <xdr:spPr>
        <a:xfrm flipV="1">
          <a:off x="4000500" y="6591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363</xdr:row>
      <xdr:rowOff>85725</xdr:rowOff>
    </xdr:from>
    <xdr:to>
      <xdr:col>3</xdr:col>
      <xdr:colOff>0</xdr:colOff>
      <xdr:row>363</xdr:row>
      <xdr:rowOff>85725</xdr:rowOff>
    </xdr:to>
    <xdr:sp>
      <xdr:nvSpPr>
        <xdr:cNvPr id="461" name="Line 515"/>
        <xdr:cNvSpPr>
          <a:spLocks/>
        </xdr:cNvSpPr>
      </xdr:nvSpPr>
      <xdr:spPr>
        <a:xfrm flipV="1">
          <a:off x="4000500" y="6607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364</xdr:row>
      <xdr:rowOff>85725</xdr:rowOff>
    </xdr:from>
    <xdr:to>
      <xdr:col>3</xdr:col>
      <xdr:colOff>0</xdr:colOff>
      <xdr:row>364</xdr:row>
      <xdr:rowOff>85725</xdr:rowOff>
    </xdr:to>
    <xdr:sp>
      <xdr:nvSpPr>
        <xdr:cNvPr id="462" name="Line 516"/>
        <xdr:cNvSpPr>
          <a:spLocks/>
        </xdr:cNvSpPr>
      </xdr:nvSpPr>
      <xdr:spPr>
        <a:xfrm flipV="1">
          <a:off x="4000500" y="662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365</xdr:row>
      <xdr:rowOff>85725</xdr:rowOff>
    </xdr:from>
    <xdr:to>
      <xdr:col>3</xdr:col>
      <xdr:colOff>0</xdr:colOff>
      <xdr:row>365</xdr:row>
      <xdr:rowOff>85725</xdr:rowOff>
    </xdr:to>
    <xdr:sp>
      <xdr:nvSpPr>
        <xdr:cNvPr id="463" name="Line 517"/>
        <xdr:cNvSpPr>
          <a:spLocks/>
        </xdr:cNvSpPr>
      </xdr:nvSpPr>
      <xdr:spPr>
        <a:xfrm flipV="1">
          <a:off x="4000500" y="6639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366</xdr:row>
      <xdr:rowOff>85725</xdr:rowOff>
    </xdr:from>
    <xdr:to>
      <xdr:col>3</xdr:col>
      <xdr:colOff>0</xdr:colOff>
      <xdr:row>366</xdr:row>
      <xdr:rowOff>85725</xdr:rowOff>
    </xdr:to>
    <xdr:sp>
      <xdr:nvSpPr>
        <xdr:cNvPr id="464" name="Line 518"/>
        <xdr:cNvSpPr>
          <a:spLocks/>
        </xdr:cNvSpPr>
      </xdr:nvSpPr>
      <xdr:spPr>
        <a:xfrm flipV="1">
          <a:off x="4000500" y="6656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367</xdr:row>
      <xdr:rowOff>85725</xdr:rowOff>
    </xdr:from>
    <xdr:to>
      <xdr:col>3</xdr:col>
      <xdr:colOff>0</xdr:colOff>
      <xdr:row>367</xdr:row>
      <xdr:rowOff>85725</xdr:rowOff>
    </xdr:to>
    <xdr:sp>
      <xdr:nvSpPr>
        <xdr:cNvPr id="465" name="Line 519"/>
        <xdr:cNvSpPr>
          <a:spLocks/>
        </xdr:cNvSpPr>
      </xdr:nvSpPr>
      <xdr:spPr>
        <a:xfrm flipV="1">
          <a:off x="4000500" y="667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368</xdr:row>
      <xdr:rowOff>85725</xdr:rowOff>
    </xdr:from>
    <xdr:to>
      <xdr:col>3</xdr:col>
      <xdr:colOff>0</xdr:colOff>
      <xdr:row>368</xdr:row>
      <xdr:rowOff>85725</xdr:rowOff>
    </xdr:to>
    <xdr:sp>
      <xdr:nvSpPr>
        <xdr:cNvPr id="466" name="Line 520"/>
        <xdr:cNvSpPr>
          <a:spLocks/>
        </xdr:cNvSpPr>
      </xdr:nvSpPr>
      <xdr:spPr>
        <a:xfrm flipV="1">
          <a:off x="4000500" y="6688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370</xdr:row>
      <xdr:rowOff>85725</xdr:rowOff>
    </xdr:from>
    <xdr:to>
      <xdr:col>3</xdr:col>
      <xdr:colOff>0</xdr:colOff>
      <xdr:row>370</xdr:row>
      <xdr:rowOff>85725</xdr:rowOff>
    </xdr:to>
    <xdr:sp>
      <xdr:nvSpPr>
        <xdr:cNvPr id="467" name="Line 521"/>
        <xdr:cNvSpPr>
          <a:spLocks/>
        </xdr:cNvSpPr>
      </xdr:nvSpPr>
      <xdr:spPr>
        <a:xfrm flipV="1">
          <a:off x="4000500" y="672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369</xdr:row>
      <xdr:rowOff>85725</xdr:rowOff>
    </xdr:from>
    <xdr:to>
      <xdr:col>3</xdr:col>
      <xdr:colOff>0</xdr:colOff>
      <xdr:row>369</xdr:row>
      <xdr:rowOff>85725</xdr:rowOff>
    </xdr:to>
    <xdr:sp>
      <xdr:nvSpPr>
        <xdr:cNvPr id="468" name="Line 522"/>
        <xdr:cNvSpPr>
          <a:spLocks/>
        </xdr:cNvSpPr>
      </xdr:nvSpPr>
      <xdr:spPr>
        <a:xfrm flipV="1">
          <a:off x="4000500" y="6704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370</xdr:row>
      <xdr:rowOff>85725</xdr:rowOff>
    </xdr:from>
    <xdr:to>
      <xdr:col>3</xdr:col>
      <xdr:colOff>0</xdr:colOff>
      <xdr:row>370</xdr:row>
      <xdr:rowOff>85725</xdr:rowOff>
    </xdr:to>
    <xdr:sp>
      <xdr:nvSpPr>
        <xdr:cNvPr id="469" name="Line 523"/>
        <xdr:cNvSpPr>
          <a:spLocks/>
        </xdr:cNvSpPr>
      </xdr:nvSpPr>
      <xdr:spPr>
        <a:xfrm flipV="1">
          <a:off x="4000500" y="672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371</xdr:row>
      <xdr:rowOff>85725</xdr:rowOff>
    </xdr:from>
    <xdr:to>
      <xdr:col>3</xdr:col>
      <xdr:colOff>0</xdr:colOff>
      <xdr:row>371</xdr:row>
      <xdr:rowOff>85725</xdr:rowOff>
    </xdr:to>
    <xdr:sp>
      <xdr:nvSpPr>
        <xdr:cNvPr id="470" name="Line 524"/>
        <xdr:cNvSpPr>
          <a:spLocks/>
        </xdr:cNvSpPr>
      </xdr:nvSpPr>
      <xdr:spPr>
        <a:xfrm flipV="1">
          <a:off x="4000500" y="673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372</xdr:row>
      <xdr:rowOff>85725</xdr:rowOff>
    </xdr:from>
    <xdr:to>
      <xdr:col>3</xdr:col>
      <xdr:colOff>0</xdr:colOff>
      <xdr:row>372</xdr:row>
      <xdr:rowOff>85725</xdr:rowOff>
    </xdr:to>
    <xdr:sp>
      <xdr:nvSpPr>
        <xdr:cNvPr id="471" name="Line 525"/>
        <xdr:cNvSpPr>
          <a:spLocks/>
        </xdr:cNvSpPr>
      </xdr:nvSpPr>
      <xdr:spPr>
        <a:xfrm flipV="1">
          <a:off x="4000500" y="6753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374</xdr:row>
      <xdr:rowOff>85725</xdr:rowOff>
    </xdr:from>
    <xdr:to>
      <xdr:col>3</xdr:col>
      <xdr:colOff>0</xdr:colOff>
      <xdr:row>374</xdr:row>
      <xdr:rowOff>85725</xdr:rowOff>
    </xdr:to>
    <xdr:sp>
      <xdr:nvSpPr>
        <xdr:cNvPr id="472" name="Line 526"/>
        <xdr:cNvSpPr>
          <a:spLocks/>
        </xdr:cNvSpPr>
      </xdr:nvSpPr>
      <xdr:spPr>
        <a:xfrm flipV="1">
          <a:off x="4000500" y="678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375</xdr:row>
      <xdr:rowOff>85725</xdr:rowOff>
    </xdr:from>
    <xdr:to>
      <xdr:col>3</xdr:col>
      <xdr:colOff>0</xdr:colOff>
      <xdr:row>375</xdr:row>
      <xdr:rowOff>85725</xdr:rowOff>
    </xdr:to>
    <xdr:sp>
      <xdr:nvSpPr>
        <xdr:cNvPr id="473" name="Line 527"/>
        <xdr:cNvSpPr>
          <a:spLocks/>
        </xdr:cNvSpPr>
      </xdr:nvSpPr>
      <xdr:spPr>
        <a:xfrm flipV="1">
          <a:off x="4000500" y="6801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376</xdr:row>
      <xdr:rowOff>85725</xdr:rowOff>
    </xdr:from>
    <xdr:to>
      <xdr:col>3</xdr:col>
      <xdr:colOff>0</xdr:colOff>
      <xdr:row>376</xdr:row>
      <xdr:rowOff>85725</xdr:rowOff>
    </xdr:to>
    <xdr:sp>
      <xdr:nvSpPr>
        <xdr:cNvPr id="474" name="Line 528"/>
        <xdr:cNvSpPr>
          <a:spLocks/>
        </xdr:cNvSpPr>
      </xdr:nvSpPr>
      <xdr:spPr>
        <a:xfrm flipV="1">
          <a:off x="4000500" y="681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377</xdr:row>
      <xdr:rowOff>85725</xdr:rowOff>
    </xdr:from>
    <xdr:to>
      <xdr:col>3</xdr:col>
      <xdr:colOff>0</xdr:colOff>
      <xdr:row>377</xdr:row>
      <xdr:rowOff>85725</xdr:rowOff>
    </xdr:to>
    <xdr:sp>
      <xdr:nvSpPr>
        <xdr:cNvPr id="475" name="Line 529"/>
        <xdr:cNvSpPr>
          <a:spLocks/>
        </xdr:cNvSpPr>
      </xdr:nvSpPr>
      <xdr:spPr>
        <a:xfrm flipV="1">
          <a:off x="40005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378</xdr:row>
      <xdr:rowOff>85725</xdr:rowOff>
    </xdr:from>
    <xdr:to>
      <xdr:col>3</xdr:col>
      <xdr:colOff>0</xdr:colOff>
      <xdr:row>378</xdr:row>
      <xdr:rowOff>85725</xdr:rowOff>
    </xdr:to>
    <xdr:sp>
      <xdr:nvSpPr>
        <xdr:cNvPr id="476" name="Line 530"/>
        <xdr:cNvSpPr>
          <a:spLocks/>
        </xdr:cNvSpPr>
      </xdr:nvSpPr>
      <xdr:spPr>
        <a:xfrm flipV="1">
          <a:off x="4000500" y="6851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379</xdr:row>
      <xdr:rowOff>85725</xdr:rowOff>
    </xdr:from>
    <xdr:to>
      <xdr:col>3</xdr:col>
      <xdr:colOff>0</xdr:colOff>
      <xdr:row>379</xdr:row>
      <xdr:rowOff>85725</xdr:rowOff>
    </xdr:to>
    <xdr:sp>
      <xdr:nvSpPr>
        <xdr:cNvPr id="477" name="Line 531"/>
        <xdr:cNvSpPr>
          <a:spLocks/>
        </xdr:cNvSpPr>
      </xdr:nvSpPr>
      <xdr:spPr>
        <a:xfrm flipV="1">
          <a:off x="4000500" y="6867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380</xdr:row>
      <xdr:rowOff>0</xdr:rowOff>
    </xdr:from>
    <xdr:to>
      <xdr:col>3</xdr:col>
      <xdr:colOff>0</xdr:colOff>
      <xdr:row>380</xdr:row>
      <xdr:rowOff>0</xdr:rowOff>
    </xdr:to>
    <xdr:sp>
      <xdr:nvSpPr>
        <xdr:cNvPr id="478" name="Line 532"/>
        <xdr:cNvSpPr>
          <a:spLocks/>
        </xdr:cNvSpPr>
      </xdr:nvSpPr>
      <xdr:spPr>
        <a:xfrm flipV="1">
          <a:off x="4000500" y="6875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380</xdr:row>
      <xdr:rowOff>85725</xdr:rowOff>
    </xdr:from>
    <xdr:to>
      <xdr:col>3</xdr:col>
      <xdr:colOff>0</xdr:colOff>
      <xdr:row>380</xdr:row>
      <xdr:rowOff>85725</xdr:rowOff>
    </xdr:to>
    <xdr:sp>
      <xdr:nvSpPr>
        <xdr:cNvPr id="479" name="Line 533"/>
        <xdr:cNvSpPr>
          <a:spLocks/>
        </xdr:cNvSpPr>
      </xdr:nvSpPr>
      <xdr:spPr>
        <a:xfrm flipV="1">
          <a:off x="4000500" y="6883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381</xdr:row>
      <xdr:rowOff>85725</xdr:rowOff>
    </xdr:from>
    <xdr:to>
      <xdr:col>3</xdr:col>
      <xdr:colOff>0</xdr:colOff>
      <xdr:row>381</xdr:row>
      <xdr:rowOff>85725</xdr:rowOff>
    </xdr:to>
    <xdr:sp>
      <xdr:nvSpPr>
        <xdr:cNvPr id="480" name="Line 534"/>
        <xdr:cNvSpPr>
          <a:spLocks/>
        </xdr:cNvSpPr>
      </xdr:nvSpPr>
      <xdr:spPr>
        <a:xfrm flipV="1">
          <a:off x="4000500" y="6899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372</xdr:row>
      <xdr:rowOff>85725</xdr:rowOff>
    </xdr:from>
    <xdr:to>
      <xdr:col>3</xdr:col>
      <xdr:colOff>0</xdr:colOff>
      <xdr:row>372</xdr:row>
      <xdr:rowOff>85725</xdr:rowOff>
    </xdr:to>
    <xdr:sp>
      <xdr:nvSpPr>
        <xdr:cNvPr id="481" name="Line 535"/>
        <xdr:cNvSpPr>
          <a:spLocks/>
        </xdr:cNvSpPr>
      </xdr:nvSpPr>
      <xdr:spPr>
        <a:xfrm flipV="1">
          <a:off x="4000500" y="6753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375</xdr:row>
      <xdr:rowOff>85725</xdr:rowOff>
    </xdr:from>
    <xdr:to>
      <xdr:col>3</xdr:col>
      <xdr:colOff>0</xdr:colOff>
      <xdr:row>375</xdr:row>
      <xdr:rowOff>85725</xdr:rowOff>
    </xdr:to>
    <xdr:sp>
      <xdr:nvSpPr>
        <xdr:cNvPr id="482" name="Line 536"/>
        <xdr:cNvSpPr>
          <a:spLocks/>
        </xdr:cNvSpPr>
      </xdr:nvSpPr>
      <xdr:spPr>
        <a:xfrm flipV="1">
          <a:off x="4000500" y="6801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377</xdr:row>
      <xdr:rowOff>85725</xdr:rowOff>
    </xdr:from>
    <xdr:to>
      <xdr:col>3</xdr:col>
      <xdr:colOff>0</xdr:colOff>
      <xdr:row>377</xdr:row>
      <xdr:rowOff>85725</xdr:rowOff>
    </xdr:to>
    <xdr:sp>
      <xdr:nvSpPr>
        <xdr:cNvPr id="483" name="Line 537"/>
        <xdr:cNvSpPr>
          <a:spLocks/>
        </xdr:cNvSpPr>
      </xdr:nvSpPr>
      <xdr:spPr>
        <a:xfrm flipV="1">
          <a:off x="40005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378</xdr:row>
      <xdr:rowOff>85725</xdr:rowOff>
    </xdr:from>
    <xdr:to>
      <xdr:col>3</xdr:col>
      <xdr:colOff>0</xdr:colOff>
      <xdr:row>378</xdr:row>
      <xdr:rowOff>85725</xdr:rowOff>
    </xdr:to>
    <xdr:sp>
      <xdr:nvSpPr>
        <xdr:cNvPr id="484" name="Line 538"/>
        <xdr:cNvSpPr>
          <a:spLocks/>
        </xdr:cNvSpPr>
      </xdr:nvSpPr>
      <xdr:spPr>
        <a:xfrm flipV="1">
          <a:off x="4000500" y="6851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379</xdr:row>
      <xdr:rowOff>85725</xdr:rowOff>
    </xdr:from>
    <xdr:to>
      <xdr:col>3</xdr:col>
      <xdr:colOff>0</xdr:colOff>
      <xdr:row>379</xdr:row>
      <xdr:rowOff>85725</xdr:rowOff>
    </xdr:to>
    <xdr:sp>
      <xdr:nvSpPr>
        <xdr:cNvPr id="485" name="Line 539"/>
        <xdr:cNvSpPr>
          <a:spLocks/>
        </xdr:cNvSpPr>
      </xdr:nvSpPr>
      <xdr:spPr>
        <a:xfrm flipV="1">
          <a:off x="4000500" y="6867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380</xdr:row>
      <xdr:rowOff>0</xdr:rowOff>
    </xdr:from>
    <xdr:to>
      <xdr:col>3</xdr:col>
      <xdr:colOff>0</xdr:colOff>
      <xdr:row>380</xdr:row>
      <xdr:rowOff>0</xdr:rowOff>
    </xdr:to>
    <xdr:sp>
      <xdr:nvSpPr>
        <xdr:cNvPr id="486" name="Line 540"/>
        <xdr:cNvSpPr>
          <a:spLocks/>
        </xdr:cNvSpPr>
      </xdr:nvSpPr>
      <xdr:spPr>
        <a:xfrm flipV="1">
          <a:off x="4000500" y="6875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383</xdr:row>
      <xdr:rowOff>85725</xdr:rowOff>
    </xdr:from>
    <xdr:to>
      <xdr:col>3</xdr:col>
      <xdr:colOff>0</xdr:colOff>
      <xdr:row>383</xdr:row>
      <xdr:rowOff>85725</xdr:rowOff>
    </xdr:to>
    <xdr:sp>
      <xdr:nvSpPr>
        <xdr:cNvPr id="487" name="Line 541"/>
        <xdr:cNvSpPr>
          <a:spLocks/>
        </xdr:cNvSpPr>
      </xdr:nvSpPr>
      <xdr:spPr>
        <a:xfrm flipV="1">
          <a:off x="4000500" y="6932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384</xdr:row>
      <xdr:rowOff>85725</xdr:rowOff>
    </xdr:from>
    <xdr:to>
      <xdr:col>3</xdr:col>
      <xdr:colOff>0</xdr:colOff>
      <xdr:row>384</xdr:row>
      <xdr:rowOff>85725</xdr:rowOff>
    </xdr:to>
    <xdr:sp>
      <xdr:nvSpPr>
        <xdr:cNvPr id="488" name="Line 542"/>
        <xdr:cNvSpPr>
          <a:spLocks/>
        </xdr:cNvSpPr>
      </xdr:nvSpPr>
      <xdr:spPr>
        <a:xfrm flipV="1">
          <a:off x="4000500" y="6948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383</xdr:row>
      <xdr:rowOff>85725</xdr:rowOff>
    </xdr:from>
    <xdr:to>
      <xdr:col>3</xdr:col>
      <xdr:colOff>0</xdr:colOff>
      <xdr:row>383</xdr:row>
      <xdr:rowOff>85725</xdr:rowOff>
    </xdr:to>
    <xdr:sp>
      <xdr:nvSpPr>
        <xdr:cNvPr id="489" name="Line 543"/>
        <xdr:cNvSpPr>
          <a:spLocks/>
        </xdr:cNvSpPr>
      </xdr:nvSpPr>
      <xdr:spPr>
        <a:xfrm flipV="1">
          <a:off x="4000500" y="6932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384</xdr:row>
      <xdr:rowOff>85725</xdr:rowOff>
    </xdr:from>
    <xdr:to>
      <xdr:col>3</xdr:col>
      <xdr:colOff>0</xdr:colOff>
      <xdr:row>384</xdr:row>
      <xdr:rowOff>85725</xdr:rowOff>
    </xdr:to>
    <xdr:sp>
      <xdr:nvSpPr>
        <xdr:cNvPr id="490" name="Line 544"/>
        <xdr:cNvSpPr>
          <a:spLocks/>
        </xdr:cNvSpPr>
      </xdr:nvSpPr>
      <xdr:spPr>
        <a:xfrm flipV="1">
          <a:off x="4000500" y="6948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383</xdr:row>
      <xdr:rowOff>85725</xdr:rowOff>
    </xdr:from>
    <xdr:to>
      <xdr:col>3</xdr:col>
      <xdr:colOff>0</xdr:colOff>
      <xdr:row>383</xdr:row>
      <xdr:rowOff>85725</xdr:rowOff>
    </xdr:to>
    <xdr:sp>
      <xdr:nvSpPr>
        <xdr:cNvPr id="491" name="Line 545"/>
        <xdr:cNvSpPr>
          <a:spLocks/>
        </xdr:cNvSpPr>
      </xdr:nvSpPr>
      <xdr:spPr>
        <a:xfrm flipV="1">
          <a:off x="4000500" y="6932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384</xdr:row>
      <xdr:rowOff>85725</xdr:rowOff>
    </xdr:from>
    <xdr:to>
      <xdr:col>3</xdr:col>
      <xdr:colOff>0</xdr:colOff>
      <xdr:row>384</xdr:row>
      <xdr:rowOff>85725</xdr:rowOff>
    </xdr:to>
    <xdr:sp>
      <xdr:nvSpPr>
        <xdr:cNvPr id="492" name="Line 546"/>
        <xdr:cNvSpPr>
          <a:spLocks/>
        </xdr:cNvSpPr>
      </xdr:nvSpPr>
      <xdr:spPr>
        <a:xfrm flipV="1">
          <a:off x="4000500" y="6948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383</xdr:row>
      <xdr:rowOff>85725</xdr:rowOff>
    </xdr:from>
    <xdr:to>
      <xdr:col>3</xdr:col>
      <xdr:colOff>0</xdr:colOff>
      <xdr:row>383</xdr:row>
      <xdr:rowOff>85725</xdr:rowOff>
    </xdr:to>
    <xdr:sp>
      <xdr:nvSpPr>
        <xdr:cNvPr id="493" name="Line 547"/>
        <xdr:cNvSpPr>
          <a:spLocks/>
        </xdr:cNvSpPr>
      </xdr:nvSpPr>
      <xdr:spPr>
        <a:xfrm flipV="1">
          <a:off x="4000500" y="6932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384</xdr:row>
      <xdr:rowOff>85725</xdr:rowOff>
    </xdr:from>
    <xdr:to>
      <xdr:col>3</xdr:col>
      <xdr:colOff>0</xdr:colOff>
      <xdr:row>384</xdr:row>
      <xdr:rowOff>85725</xdr:rowOff>
    </xdr:to>
    <xdr:sp>
      <xdr:nvSpPr>
        <xdr:cNvPr id="494" name="Line 548"/>
        <xdr:cNvSpPr>
          <a:spLocks/>
        </xdr:cNvSpPr>
      </xdr:nvSpPr>
      <xdr:spPr>
        <a:xfrm flipV="1">
          <a:off x="4000500" y="6948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383</xdr:row>
      <xdr:rowOff>85725</xdr:rowOff>
    </xdr:from>
    <xdr:to>
      <xdr:col>3</xdr:col>
      <xdr:colOff>0</xdr:colOff>
      <xdr:row>383</xdr:row>
      <xdr:rowOff>85725</xdr:rowOff>
    </xdr:to>
    <xdr:sp>
      <xdr:nvSpPr>
        <xdr:cNvPr id="495" name="Line 549"/>
        <xdr:cNvSpPr>
          <a:spLocks/>
        </xdr:cNvSpPr>
      </xdr:nvSpPr>
      <xdr:spPr>
        <a:xfrm flipV="1">
          <a:off x="4000500" y="6932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384</xdr:row>
      <xdr:rowOff>85725</xdr:rowOff>
    </xdr:from>
    <xdr:to>
      <xdr:col>3</xdr:col>
      <xdr:colOff>0</xdr:colOff>
      <xdr:row>384</xdr:row>
      <xdr:rowOff>85725</xdr:rowOff>
    </xdr:to>
    <xdr:sp>
      <xdr:nvSpPr>
        <xdr:cNvPr id="496" name="Line 550"/>
        <xdr:cNvSpPr>
          <a:spLocks/>
        </xdr:cNvSpPr>
      </xdr:nvSpPr>
      <xdr:spPr>
        <a:xfrm flipV="1">
          <a:off x="4000500" y="6948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383</xdr:row>
      <xdr:rowOff>85725</xdr:rowOff>
    </xdr:from>
    <xdr:to>
      <xdr:col>3</xdr:col>
      <xdr:colOff>0</xdr:colOff>
      <xdr:row>383</xdr:row>
      <xdr:rowOff>85725</xdr:rowOff>
    </xdr:to>
    <xdr:sp>
      <xdr:nvSpPr>
        <xdr:cNvPr id="497" name="Line 551"/>
        <xdr:cNvSpPr>
          <a:spLocks/>
        </xdr:cNvSpPr>
      </xdr:nvSpPr>
      <xdr:spPr>
        <a:xfrm flipV="1">
          <a:off x="4000500" y="6932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384</xdr:row>
      <xdr:rowOff>85725</xdr:rowOff>
    </xdr:from>
    <xdr:to>
      <xdr:col>3</xdr:col>
      <xdr:colOff>0</xdr:colOff>
      <xdr:row>384</xdr:row>
      <xdr:rowOff>85725</xdr:rowOff>
    </xdr:to>
    <xdr:sp>
      <xdr:nvSpPr>
        <xdr:cNvPr id="498" name="Line 552"/>
        <xdr:cNvSpPr>
          <a:spLocks/>
        </xdr:cNvSpPr>
      </xdr:nvSpPr>
      <xdr:spPr>
        <a:xfrm flipV="1">
          <a:off x="4000500" y="6948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385</xdr:row>
      <xdr:rowOff>85725</xdr:rowOff>
    </xdr:from>
    <xdr:to>
      <xdr:col>3</xdr:col>
      <xdr:colOff>0</xdr:colOff>
      <xdr:row>385</xdr:row>
      <xdr:rowOff>85725</xdr:rowOff>
    </xdr:to>
    <xdr:sp>
      <xdr:nvSpPr>
        <xdr:cNvPr id="499" name="Line 553"/>
        <xdr:cNvSpPr>
          <a:spLocks/>
        </xdr:cNvSpPr>
      </xdr:nvSpPr>
      <xdr:spPr>
        <a:xfrm flipV="1">
          <a:off x="4000500" y="6964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386</xdr:row>
      <xdr:rowOff>0</xdr:rowOff>
    </xdr:from>
    <xdr:to>
      <xdr:col>3</xdr:col>
      <xdr:colOff>0</xdr:colOff>
      <xdr:row>386</xdr:row>
      <xdr:rowOff>0</xdr:rowOff>
    </xdr:to>
    <xdr:sp>
      <xdr:nvSpPr>
        <xdr:cNvPr id="500" name="Line 554"/>
        <xdr:cNvSpPr>
          <a:spLocks/>
        </xdr:cNvSpPr>
      </xdr:nvSpPr>
      <xdr:spPr>
        <a:xfrm flipV="1">
          <a:off x="4000500" y="6972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386</xdr:row>
      <xdr:rowOff>85725</xdr:rowOff>
    </xdr:from>
    <xdr:to>
      <xdr:col>3</xdr:col>
      <xdr:colOff>0</xdr:colOff>
      <xdr:row>386</xdr:row>
      <xdr:rowOff>85725</xdr:rowOff>
    </xdr:to>
    <xdr:sp>
      <xdr:nvSpPr>
        <xdr:cNvPr id="501" name="Line 555"/>
        <xdr:cNvSpPr>
          <a:spLocks/>
        </xdr:cNvSpPr>
      </xdr:nvSpPr>
      <xdr:spPr>
        <a:xfrm flipV="1">
          <a:off x="4000500" y="6980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387</xdr:row>
      <xdr:rowOff>85725</xdr:rowOff>
    </xdr:from>
    <xdr:to>
      <xdr:col>3</xdr:col>
      <xdr:colOff>0</xdr:colOff>
      <xdr:row>387</xdr:row>
      <xdr:rowOff>85725</xdr:rowOff>
    </xdr:to>
    <xdr:sp>
      <xdr:nvSpPr>
        <xdr:cNvPr id="502" name="Line 556"/>
        <xdr:cNvSpPr>
          <a:spLocks/>
        </xdr:cNvSpPr>
      </xdr:nvSpPr>
      <xdr:spPr>
        <a:xfrm flipV="1">
          <a:off x="4000500" y="6997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388</xdr:row>
      <xdr:rowOff>85725</xdr:rowOff>
    </xdr:from>
    <xdr:to>
      <xdr:col>3</xdr:col>
      <xdr:colOff>0</xdr:colOff>
      <xdr:row>388</xdr:row>
      <xdr:rowOff>85725</xdr:rowOff>
    </xdr:to>
    <xdr:sp>
      <xdr:nvSpPr>
        <xdr:cNvPr id="503" name="Line 557"/>
        <xdr:cNvSpPr>
          <a:spLocks/>
        </xdr:cNvSpPr>
      </xdr:nvSpPr>
      <xdr:spPr>
        <a:xfrm flipV="1">
          <a:off x="4000500" y="701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389</xdr:row>
      <xdr:rowOff>85725</xdr:rowOff>
    </xdr:from>
    <xdr:to>
      <xdr:col>3</xdr:col>
      <xdr:colOff>0</xdr:colOff>
      <xdr:row>389</xdr:row>
      <xdr:rowOff>85725</xdr:rowOff>
    </xdr:to>
    <xdr:sp>
      <xdr:nvSpPr>
        <xdr:cNvPr id="504" name="Line 558"/>
        <xdr:cNvSpPr>
          <a:spLocks/>
        </xdr:cNvSpPr>
      </xdr:nvSpPr>
      <xdr:spPr>
        <a:xfrm flipV="1">
          <a:off x="4000500" y="7029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390</xdr:row>
      <xdr:rowOff>85725</xdr:rowOff>
    </xdr:from>
    <xdr:to>
      <xdr:col>3</xdr:col>
      <xdr:colOff>0</xdr:colOff>
      <xdr:row>390</xdr:row>
      <xdr:rowOff>85725</xdr:rowOff>
    </xdr:to>
    <xdr:sp>
      <xdr:nvSpPr>
        <xdr:cNvPr id="505" name="Line 559"/>
        <xdr:cNvSpPr>
          <a:spLocks/>
        </xdr:cNvSpPr>
      </xdr:nvSpPr>
      <xdr:spPr>
        <a:xfrm flipV="1">
          <a:off x="4000500" y="704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391</xdr:row>
      <xdr:rowOff>85725</xdr:rowOff>
    </xdr:from>
    <xdr:to>
      <xdr:col>3</xdr:col>
      <xdr:colOff>0</xdr:colOff>
      <xdr:row>391</xdr:row>
      <xdr:rowOff>85725</xdr:rowOff>
    </xdr:to>
    <xdr:sp>
      <xdr:nvSpPr>
        <xdr:cNvPr id="506" name="Line 560"/>
        <xdr:cNvSpPr>
          <a:spLocks/>
        </xdr:cNvSpPr>
      </xdr:nvSpPr>
      <xdr:spPr>
        <a:xfrm flipV="1">
          <a:off x="4000500" y="7061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392</xdr:row>
      <xdr:rowOff>85725</xdr:rowOff>
    </xdr:from>
    <xdr:to>
      <xdr:col>3</xdr:col>
      <xdr:colOff>0</xdr:colOff>
      <xdr:row>392</xdr:row>
      <xdr:rowOff>85725</xdr:rowOff>
    </xdr:to>
    <xdr:sp>
      <xdr:nvSpPr>
        <xdr:cNvPr id="507" name="Line 561"/>
        <xdr:cNvSpPr>
          <a:spLocks/>
        </xdr:cNvSpPr>
      </xdr:nvSpPr>
      <xdr:spPr>
        <a:xfrm flipV="1">
          <a:off x="4000500" y="707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85725</xdr:rowOff>
    </xdr:from>
    <xdr:to>
      <xdr:col>3</xdr:col>
      <xdr:colOff>0</xdr:colOff>
      <xdr:row>393</xdr:row>
      <xdr:rowOff>85725</xdr:rowOff>
    </xdr:to>
    <xdr:sp>
      <xdr:nvSpPr>
        <xdr:cNvPr id="508" name="Line 562"/>
        <xdr:cNvSpPr>
          <a:spLocks/>
        </xdr:cNvSpPr>
      </xdr:nvSpPr>
      <xdr:spPr>
        <a:xfrm flipV="1">
          <a:off x="4000500" y="709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394</xdr:row>
      <xdr:rowOff>85725</xdr:rowOff>
    </xdr:from>
    <xdr:to>
      <xdr:col>3</xdr:col>
      <xdr:colOff>0</xdr:colOff>
      <xdr:row>394</xdr:row>
      <xdr:rowOff>85725</xdr:rowOff>
    </xdr:to>
    <xdr:sp>
      <xdr:nvSpPr>
        <xdr:cNvPr id="509" name="Line 563"/>
        <xdr:cNvSpPr>
          <a:spLocks/>
        </xdr:cNvSpPr>
      </xdr:nvSpPr>
      <xdr:spPr>
        <a:xfrm flipV="1">
          <a:off x="4000500" y="7110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395</xdr:row>
      <xdr:rowOff>85725</xdr:rowOff>
    </xdr:from>
    <xdr:to>
      <xdr:col>3</xdr:col>
      <xdr:colOff>0</xdr:colOff>
      <xdr:row>395</xdr:row>
      <xdr:rowOff>85725</xdr:rowOff>
    </xdr:to>
    <xdr:sp>
      <xdr:nvSpPr>
        <xdr:cNvPr id="510" name="Line 564"/>
        <xdr:cNvSpPr>
          <a:spLocks/>
        </xdr:cNvSpPr>
      </xdr:nvSpPr>
      <xdr:spPr>
        <a:xfrm flipV="1">
          <a:off x="4000500" y="7126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396</xdr:row>
      <xdr:rowOff>85725</xdr:rowOff>
    </xdr:from>
    <xdr:to>
      <xdr:col>3</xdr:col>
      <xdr:colOff>0</xdr:colOff>
      <xdr:row>396</xdr:row>
      <xdr:rowOff>85725</xdr:rowOff>
    </xdr:to>
    <xdr:sp>
      <xdr:nvSpPr>
        <xdr:cNvPr id="511" name="Line 565"/>
        <xdr:cNvSpPr>
          <a:spLocks/>
        </xdr:cNvSpPr>
      </xdr:nvSpPr>
      <xdr:spPr>
        <a:xfrm flipV="1">
          <a:off x="4000500" y="7142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397</xdr:row>
      <xdr:rowOff>85725</xdr:rowOff>
    </xdr:from>
    <xdr:to>
      <xdr:col>3</xdr:col>
      <xdr:colOff>0</xdr:colOff>
      <xdr:row>397</xdr:row>
      <xdr:rowOff>85725</xdr:rowOff>
    </xdr:to>
    <xdr:sp>
      <xdr:nvSpPr>
        <xdr:cNvPr id="512" name="Line 566"/>
        <xdr:cNvSpPr>
          <a:spLocks/>
        </xdr:cNvSpPr>
      </xdr:nvSpPr>
      <xdr:spPr>
        <a:xfrm flipV="1">
          <a:off x="4000500" y="7158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398</xdr:row>
      <xdr:rowOff>85725</xdr:rowOff>
    </xdr:from>
    <xdr:to>
      <xdr:col>3</xdr:col>
      <xdr:colOff>0</xdr:colOff>
      <xdr:row>398</xdr:row>
      <xdr:rowOff>85725</xdr:rowOff>
    </xdr:to>
    <xdr:sp>
      <xdr:nvSpPr>
        <xdr:cNvPr id="513" name="Line 567"/>
        <xdr:cNvSpPr>
          <a:spLocks/>
        </xdr:cNvSpPr>
      </xdr:nvSpPr>
      <xdr:spPr>
        <a:xfrm flipV="1">
          <a:off x="4000500" y="7175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399</xdr:row>
      <xdr:rowOff>85725</xdr:rowOff>
    </xdr:from>
    <xdr:to>
      <xdr:col>3</xdr:col>
      <xdr:colOff>0</xdr:colOff>
      <xdr:row>399</xdr:row>
      <xdr:rowOff>85725</xdr:rowOff>
    </xdr:to>
    <xdr:sp>
      <xdr:nvSpPr>
        <xdr:cNvPr id="514" name="Line 568"/>
        <xdr:cNvSpPr>
          <a:spLocks/>
        </xdr:cNvSpPr>
      </xdr:nvSpPr>
      <xdr:spPr>
        <a:xfrm flipV="1">
          <a:off x="4000500" y="7191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400</xdr:row>
      <xdr:rowOff>85725</xdr:rowOff>
    </xdr:from>
    <xdr:to>
      <xdr:col>3</xdr:col>
      <xdr:colOff>0</xdr:colOff>
      <xdr:row>400</xdr:row>
      <xdr:rowOff>85725</xdr:rowOff>
    </xdr:to>
    <xdr:sp>
      <xdr:nvSpPr>
        <xdr:cNvPr id="515" name="Line 569"/>
        <xdr:cNvSpPr>
          <a:spLocks/>
        </xdr:cNvSpPr>
      </xdr:nvSpPr>
      <xdr:spPr>
        <a:xfrm flipV="1">
          <a:off x="4000500" y="7207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401</xdr:row>
      <xdr:rowOff>85725</xdr:rowOff>
    </xdr:from>
    <xdr:to>
      <xdr:col>3</xdr:col>
      <xdr:colOff>0</xdr:colOff>
      <xdr:row>401</xdr:row>
      <xdr:rowOff>85725</xdr:rowOff>
    </xdr:to>
    <xdr:sp>
      <xdr:nvSpPr>
        <xdr:cNvPr id="516" name="Line 570"/>
        <xdr:cNvSpPr>
          <a:spLocks/>
        </xdr:cNvSpPr>
      </xdr:nvSpPr>
      <xdr:spPr>
        <a:xfrm flipV="1">
          <a:off x="4000500" y="7223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402</xdr:row>
      <xdr:rowOff>85725</xdr:rowOff>
    </xdr:from>
    <xdr:to>
      <xdr:col>3</xdr:col>
      <xdr:colOff>0</xdr:colOff>
      <xdr:row>402</xdr:row>
      <xdr:rowOff>85725</xdr:rowOff>
    </xdr:to>
    <xdr:sp>
      <xdr:nvSpPr>
        <xdr:cNvPr id="517" name="Line 571"/>
        <xdr:cNvSpPr>
          <a:spLocks/>
        </xdr:cNvSpPr>
      </xdr:nvSpPr>
      <xdr:spPr>
        <a:xfrm flipV="1">
          <a:off x="4000500" y="7239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403</xdr:row>
      <xdr:rowOff>85725</xdr:rowOff>
    </xdr:from>
    <xdr:to>
      <xdr:col>3</xdr:col>
      <xdr:colOff>0</xdr:colOff>
      <xdr:row>403</xdr:row>
      <xdr:rowOff>85725</xdr:rowOff>
    </xdr:to>
    <xdr:sp>
      <xdr:nvSpPr>
        <xdr:cNvPr id="518" name="Line 572"/>
        <xdr:cNvSpPr>
          <a:spLocks/>
        </xdr:cNvSpPr>
      </xdr:nvSpPr>
      <xdr:spPr>
        <a:xfrm flipV="1">
          <a:off x="4000500" y="7256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404</xdr:row>
      <xdr:rowOff>85725</xdr:rowOff>
    </xdr:from>
    <xdr:to>
      <xdr:col>3</xdr:col>
      <xdr:colOff>0</xdr:colOff>
      <xdr:row>404</xdr:row>
      <xdr:rowOff>85725</xdr:rowOff>
    </xdr:to>
    <xdr:sp>
      <xdr:nvSpPr>
        <xdr:cNvPr id="519" name="Line 573"/>
        <xdr:cNvSpPr>
          <a:spLocks/>
        </xdr:cNvSpPr>
      </xdr:nvSpPr>
      <xdr:spPr>
        <a:xfrm flipV="1">
          <a:off x="4000500" y="7272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405</xdr:row>
      <xdr:rowOff>85725</xdr:rowOff>
    </xdr:from>
    <xdr:to>
      <xdr:col>3</xdr:col>
      <xdr:colOff>0</xdr:colOff>
      <xdr:row>405</xdr:row>
      <xdr:rowOff>85725</xdr:rowOff>
    </xdr:to>
    <xdr:sp>
      <xdr:nvSpPr>
        <xdr:cNvPr id="520" name="Line 574"/>
        <xdr:cNvSpPr>
          <a:spLocks/>
        </xdr:cNvSpPr>
      </xdr:nvSpPr>
      <xdr:spPr>
        <a:xfrm flipV="1">
          <a:off x="4000500" y="7288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406</xdr:row>
      <xdr:rowOff>85725</xdr:rowOff>
    </xdr:from>
    <xdr:to>
      <xdr:col>3</xdr:col>
      <xdr:colOff>0</xdr:colOff>
      <xdr:row>406</xdr:row>
      <xdr:rowOff>85725</xdr:rowOff>
    </xdr:to>
    <xdr:sp>
      <xdr:nvSpPr>
        <xdr:cNvPr id="521" name="Line 575"/>
        <xdr:cNvSpPr>
          <a:spLocks/>
        </xdr:cNvSpPr>
      </xdr:nvSpPr>
      <xdr:spPr>
        <a:xfrm flipV="1">
          <a:off x="4000500" y="7304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407</xdr:row>
      <xdr:rowOff>85725</xdr:rowOff>
    </xdr:from>
    <xdr:to>
      <xdr:col>3</xdr:col>
      <xdr:colOff>0</xdr:colOff>
      <xdr:row>407</xdr:row>
      <xdr:rowOff>85725</xdr:rowOff>
    </xdr:to>
    <xdr:sp>
      <xdr:nvSpPr>
        <xdr:cNvPr id="522" name="Line 576"/>
        <xdr:cNvSpPr>
          <a:spLocks/>
        </xdr:cNvSpPr>
      </xdr:nvSpPr>
      <xdr:spPr>
        <a:xfrm flipV="1">
          <a:off x="4000500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408</xdr:row>
      <xdr:rowOff>85725</xdr:rowOff>
    </xdr:from>
    <xdr:to>
      <xdr:col>3</xdr:col>
      <xdr:colOff>0</xdr:colOff>
      <xdr:row>408</xdr:row>
      <xdr:rowOff>85725</xdr:rowOff>
    </xdr:to>
    <xdr:sp>
      <xdr:nvSpPr>
        <xdr:cNvPr id="523" name="Line 577"/>
        <xdr:cNvSpPr>
          <a:spLocks/>
        </xdr:cNvSpPr>
      </xdr:nvSpPr>
      <xdr:spPr>
        <a:xfrm flipV="1">
          <a:off x="4000500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409</xdr:row>
      <xdr:rowOff>85725</xdr:rowOff>
    </xdr:from>
    <xdr:to>
      <xdr:col>3</xdr:col>
      <xdr:colOff>0</xdr:colOff>
      <xdr:row>409</xdr:row>
      <xdr:rowOff>85725</xdr:rowOff>
    </xdr:to>
    <xdr:sp>
      <xdr:nvSpPr>
        <xdr:cNvPr id="524" name="Line 578"/>
        <xdr:cNvSpPr>
          <a:spLocks/>
        </xdr:cNvSpPr>
      </xdr:nvSpPr>
      <xdr:spPr>
        <a:xfrm flipV="1">
          <a:off x="4000500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406</xdr:row>
      <xdr:rowOff>85725</xdr:rowOff>
    </xdr:from>
    <xdr:to>
      <xdr:col>3</xdr:col>
      <xdr:colOff>0</xdr:colOff>
      <xdr:row>406</xdr:row>
      <xdr:rowOff>85725</xdr:rowOff>
    </xdr:to>
    <xdr:sp>
      <xdr:nvSpPr>
        <xdr:cNvPr id="525" name="Line 579"/>
        <xdr:cNvSpPr>
          <a:spLocks/>
        </xdr:cNvSpPr>
      </xdr:nvSpPr>
      <xdr:spPr>
        <a:xfrm flipV="1">
          <a:off x="4000500" y="7304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406</xdr:row>
      <xdr:rowOff>85725</xdr:rowOff>
    </xdr:from>
    <xdr:to>
      <xdr:col>3</xdr:col>
      <xdr:colOff>0</xdr:colOff>
      <xdr:row>406</xdr:row>
      <xdr:rowOff>85725</xdr:rowOff>
    </xdr:to>
    <xdr:sp>
      <xdr:nvSpPr>
        <xdr:cNvPr id="526" name="Line 580"/>
        <xdr:cNvSpPr>
          <a:spLocks/>
        </xdr:cNvSpPr>
      </xdr:nvSpPr>
      <xdr:spPr>
        <a:xfrm flipV="1">
          <a:off x="4000500" y="7304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85725</xdr:rowOff>
    </xdr:from>
    <xdr:to>
      <xdr:col>3</xdr:col>
      <xdr:colOff>0</xdr:colOff>
      <xdr:row>393</xdr:row>
      <xdr:rowOff>85725</xdr:rowOff>
    </xdr:to>
    <xdr:sp>
      <xdr:nvSpPr>
        <xdr:cNvPr id="527" name="Line 581"/>
        <xdr:cNvSpPr>
          <a:spLocks/>
        </xdr:cNvSpPr>
      </xdr:nvSpPr>
      <xdr:spPr>
        <a:xfrm flipV="1">
          <a:off x="4000500" y="709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389</xdr:row>
      <xdr:rowOff>85725</xdr:rowOff>
    </xdr:from>
    <xdr:to>
      <xdr:col>3</xdr:col>
      <xdr:colOff>0</xdr:colOff>
      <xdr:row>389</xdr:row>
      <xdr:rowOff>85725</xdr:rowOff>
    </xdr:to>
    <xdr:sp>
      <xdr:nvSpPr>
        <xdr:cNvPr id="528" name="Line 582"/>
        <xdr:cNvSpPr>
          <a:spLocks/>
        </xdr:cNvSpPr>
      </xdr:nvSpPr>
      <xdr:spPr>
        <a:xfrm flipV="1">
          <a:off x="4000500" y="7029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85725</xdr:rowOff>
    </xdr:from>
    <xdr:to>
      <xdr:col>3</xdr:col>
      <xdr:colOff>0</xdr:colOff>
      <xdr:row>393</xdr:row>
      <xdr:rowOff>85725</xdr:rowOff>
    </xdr:to>
    <xdr:sp>
      <xdr:nvSpPr>
        <xdr:cNvPr id="529" name="Line 583"/>
        <xdr:cNvSpPr>
          <a:spLocks/>
        </xdr:cNvSpPr>
      </xdr:nvSpPr>
      <xdr:spPr>
        <a:xfrm flipV="1">
          <a:off x="4000500" y="709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85725</xdr:rowOff>
    </xdr:from>
    <xdr:to>
      <xdr:col>3</xdr:col>
      <xdr:colOff>0</xdr:colOff>
      <xdr:row>393</xdr:row>
      <xdr:rowOff>85725</xdr:rowOff>
    </xdr:to>
    <xdr:sp>
      <xdr:nvSpPr>
        <xdr:cNvPr id="530" name="Line 584"/>
        <xdr:cNvSpPr>
          <a:spLocks/>
        </xdr:cNvSpPr>
      </xdr:nvSpPr>
      <xdr:spPr>
        <a:xfrm flipV="1">
          <a:off x="4000500" y="709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85725</xdr:rowOff>
    </xdr:from>
    <xdr:to>
      <xdr:col>3</xdr:col>
      <xdr:colOff>0</xdr:colOff>
      <xdr:row>393</xdr:row>
      <xdr:rowOff>85725</xdr:rowOff>
    </xdr:to>
    <xdr:sp>
      <xdr:nvSpPr>
        <xdr:cNvPr id="531" name="Line 585"/>
        <xdr:cNvSpPr>
          <a:spLocks/>
        </xdr:cNvSpPr>
      </xdr:nvSpPr>
      <xdr:spPr>
        <a:xfrm flipV="1">
          <a:off x="4000500" y="709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85725</xdr:rowOff>
    </xdr:from>
    <xdr:to>
      <xdr:col>3</xdr:col>
      <xdr:colOff>0</xdr:colOff>
      <xdr:row>393</xdr:row>
      <xdr:rowOff>85725</xdr:rowOff>
    </xdr:to>
    <xdr:sp>
      <xdr:nvSpPr>
        <xdr:cNvPr id="532" name="Line 586"/>
        <xdr:cNvSpPr>
          <a:spLocks/>
        </xdr:cNvSpPr>
      </xdr:nvSpPr>
      <xdr:spPr>
        <a:xfrm flipV="1">
          <a:off x="4000500" y="709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85725</xdr:rowOff>
    </xdr:from>
    <xdr:to>
      <xdr:col>3</xdr:col>
      <xdr:colOff>0</xdr:colOff>
      <xdr:row>393</xdr:row>
      <xdr:rowOff>85725</xdr:rowOff>
    </xdr:to>
    <xdr:sp>
      <xdr:nvSpPr>
        <xdr:cNvPr id="533" name="Line 587"/>
        <xdr:cNvSpPr>
          <a:spLocks/>
        </xdr:cNvSpPr>
      </xdr:nvSpPr>
      <xdr:spPr>
        <a:xfrm flipV="1">
          <a:off x="4000500" y="709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389</xdr:row>
      <xdr:rowOff>85725</xdr:rowOff>
    </xdr:from>
    <xdr:to>
      <xdr:col>3</xdr:col>
      <xdr:colOff>0</xdr:colOff>
      <xdr:row>389</xdr:row>
      <xdr:rowOff>85725</xdr:rowOff>
    </xdr:to>
    <xdr:sp>
      <xdr:nvSpPr>
        <xdr:cNvPr id="534" name="Line 588"/>
        <xdr:cNvSpPr>
          <a:spLocks/>
        </xdr:cNvSpPr>
      </xdr:nvSpPr>
      <xdr:spPr>
        <a:xfrm flipV="1">
          <a:off x="4000500" y="7029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390</xdr:row>
      <xdr:rowOff>85725</xdr:rowOff>
    </xdr:from>
    <xdr:to>
      <xdr:col>3</xdr:col>
      <xdr:colOff>0</xdr:colOff>
      <xdr:row>390</xdr:row>
      <xdr:rowOff>85725</xdr:rowOff>
    </xdr:to>
    <xdr:sp>
      <xdr:nvSpPr>
        <xdr:cNvPr id="535" name="Line 589"/>
        <xdr:cNvSpPr>
          <a:spLocks/>
        </xdr:cNvSpPr>
      </xdr:nvSpPr>
      <xdr:spPr>
        <a:xfrm flipV="1">
          <a:off x="4000500" y="704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385</xdr:row>
      <xdr:rowOff>85725</xdr:rowOff>
    </xdr:from>
    <xdr:to>
      <xdr:col>3</xdr:col>
      <xdr:colOff>0</xdr:colOff>
      <xdr:row>385</xdr:row>
      <xdr:rowOff>85725</xdr:rowOff>
    </xdr:to>
    <xdr:sp>
      <xdr:nvSpPr>
        <xdr:cNvPr id="536" name="Line 590"/>
        <xdr:cNvSpPr>
          <a:spLocks/>
        </xdr:cNvSpPr>
      </xdr:nvSpPr>
      <xdr:spPr>
        <a:xfrm flipV="1">
          <a:off x="4000500" y="6964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386</xdr:row>
      <xdr:rowOff>0</xdr:rowOff>
    </xdr:from>
    <xdr:to>
      <xdr:col>3</xdr:col>
      <xdr:colOff>0</xdr:colOff>
      <xdr:row>386</xdr:row>
      <xdr:rowOff>0</xdr:rowOff>
    </xdr:to>
    <xdr:sp>
      <xdr:nvSpPr>
        <xdr:cNvPr id="537" name="Line 591"/>
        <xdr:cNvSpPr>
          <a:spLocks/>
        </xdr:cNvSpPr>
      </xdr:nvSpPr>
      <xdr:spPr>
        <a:xfrm flipV="1">
          <a:off x="4000500" y="6972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386</xdr:row>
      <xdr:rowOff>85725</xdr:rowOff>
    </xdr:from>
    <xdr:to>
      <xdr:col>3</xdr:col>
      <xdr:colOff>0</xdr:colOff>
      <xdr:row>386</xdr:row>
      <xdr:rowOff>85725</xdr:rowOff>
    </xdr:to>
    <xdr:sp>
      <xdr:nvSpPr>
        <xdr:cNvPr id="538" name="Line 592"/>
        <xdr:cNvSpPr>
          <a:spLocks/>
        </xdr:cNvSpPr>
      </xdr:nvSpPr>
      <xdr:spPr>
        <a:xfrm flipV="1">
          <a:off x="4000500" y="6980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387</xdr:row>
      <xdr:rowOff>85725</xdr:rowOff>
    </xdr:from>
    <xdr:to>
      <xdr:col>3</xdr:col>
      <xdr:colOff>0</xdr:colOff>
      <xdr:row>387</xdr:row>
      <xdr:rowOff>85725</xdr:rowOff>
    </xdr:to>
    <xdr:sp>
      <xdr:nvSpPr>
        <xdr:cNvPr id="539" name="Line 593"/>
        <xdr:cNvSpPr>
          <a:spLocks/>
        </xdr:cNvSpPr>
      </xdr:nvSpPr>
      <xdr:spPr>
        <a:xfrm flipV="1">
          <a:off x="4000500" y="6997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388</xdr:row>
      <xdr:rowOff>85725</xdr:rowOff>
    </xdr:from>
    <xdr:to>
      <xdr:col>3</xdr:col>
      <xdr:colOff>0</xdr:colOff>
      <xdr:row>388</xdr:row>
      <xdr:rowOff>85725</xdr:rowOff>
    </xdr:to>
    <xdr:sp>
      <xdr:nvSpPr>
        <xdr:cNvPr id="540" name="Line 594"/>
        <xdr:cNvSpPr>
          <a:spLocks/>
        </xdr:cNvSpPr>
      </xdr:nvSpPr>
      <xdr:spPr>
        <a:xfrm flipV="1">
          <a:off x="4000500" y="701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391</xdr:row>
      <xdr:rowOff>85725</xdr:rowOff>
    </xdr:from>
    <xdr:to>
      <xdr:col>3</xdr:col>
      <xdr:colOff>0</xdr:colOff>
      <xdr:row>391</xdr:row>
      <xdr:rowOff>85725</xdr:rowOff>
    </xdr:to>
    <xdr:sp>
      <xdr:nvSpPr>
        <xdr:cNvPr id="541" name="Line 595"/>
        <xdr:cNvSpPr>
          <a:spLocks/>
        </xdr:cNvSpPr>
      </xdr:nvSpPr>
      <xdr:spPr>
        <a:xfrm flipV="1">
          <a:off x="4000500" y="7061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392</xdr:row>
      <xdr:rowOff>85725</xdr:rowOff>
    </xdr:from>
    <xdr:to>
      <xdr:col>3</xdr:col>
      <xdr:colOff>0</xdr:colOff>
      <xdr:row>392</xdr:row>
      <xdr:rowOff>85725</xdr:rowOff>
    </xdr:to>
    <xdr:sp>
      <xdr:nvSpPr>
        <xdr:cNvPr id="542" name="Line 596"/>
        <xdr:cNvSpPr>
          <a:spLocks/>
        </xdr:cNvSpPr>
      </xdr:nvSpPr>
      <xdr:spPr>
        <a:xfrm flipV="1">
          <a:off x="4000500" y="707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390</xdr:row>
      <xdr:rowOff>85725</xdr:rowOff>
    </xdr:from>
    <xdr:to>
      <xdr:col>3</xdr:col>
      <xdr:colOff>0</xdr:colOff>
      <xdr:row>390</xdr:row>
      <xdr:rowOff>85725</xdr:rowOff>
    </xdr:to>
    <xdr:sp>
      <xdr:nvSpPr>
        <xdr:cNvPr id="543" name="Line 597"/>
        <xdr:cNvSpPr>
          <a:spLocks/>
        </xdr:cNvSpPr>
      </xdr:nvSpPr>
      <xdr:spPr>
        <a:xfrm flipV="1">
          <a:off x="4000500" y="704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394</xdr:row>
      <xdr:rowOff>85725</xdr:rowOff>
    </xdr:from>
    <xdr:to>
      <xdr:col>3</xdr:col>
      <xdr:colOff>0</xdr:colOff>
      <xdr:row>394</xdr:row>
      <xdr:rowOff>85725</xdr:rowOff>
    </xdr:to>
    <xdr:sp>
      <xdr:nvSpPr>
        <xdr:cNvPr id="544" name="Line 598"/>
        <xdr:cNvSpPr>
          <a:spLocks/>
        </xdr:cNvSpPr>
      </xdr:nvSpPr>
      <xdr:spPr>
        <a:xfrm flipV="1">
          <a:off x="4000500" y="7110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395</xdr:row>
      <xdr:rowOff>85725</xdr:rowOff>
    </xdr:from>
    <xdr:to>
      <xdr:col>3</xdr:col>
      <xdr:colOff>0</xdr:colOff>
      <xdr:row>395</xdr:row>
      <xdr:rowOff>85725</xdr:rowOff>
    </xdr:to>
    <xdr:sp>
      <xdr:nvSpPr>
        <xdr:cNvPr id="545" name="Line 599"/>
        <xdr:cNvSpPr>
          <a:spLocks/>
        </xdr:cNvSpPr>
      </xdr:nvSpPr>
      <xdr:spPr>
        <a:xfrm flipV="1">
          <a:off x="4000500" y="7126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396</xdr:row>
      <xdr:rowOff>85725</xdr:rowOff>
    </xdr:from>
    <xdr:to>
      <xdr:col>3</xdr:col>
      <xdr:colOff>0</xdr:colOff>
      <xdr:row>396</xdr:row>
      <xdr:rowOff>85725</xdr:rowOff>
    </xdr:to>
    <xdr:sp>
      <xdr:nvSpPr>
        <xdr:cNvPr id="546" name="Line 600"/>
        <xdr:cNvSpPr>
          <a:spLocks/>
        </xdr:cNvSpPr>
      </xdr:nvSpPr>
      <xdr:spPr>
        <a:xfrm flipV="1">
          <a:off x="4000500" y="7142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397</xdr:row>
      <xdr:rowOff>85725</xdr:rowOff>
    </xdr:from>
    <xdr:to>
      <xdr:col>3</xdr:col>
      <xdr:colOff>0</xdr:colOff>
      <xdr:row>397</xdr:row>
      <xdr:rowOff>85725</xdr:rowOff>
    </xdr:to>
    <xdr:sp>
      <xdr:nvSpPr>
        <xdr:cNvPr id="547" name="Line 601"/>
        <xdr:cNvSpPr>
          <a:spLocks/>
        </xdr:cNvSpPr>
      </xdr:nvSpPr>
      <xdr:spPr>
        <a:xfrm flipV="1">
          <a:off x="4000500" y="7158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398</xdr:row>
      <xdr:rowOff>85725</xdr:rowOff>
    </xdr:from>
    <xdr:to>
      <xdr:col>3</xdr:col>
      <xdr:colOff>0</xdr:colOff>
      <xdr:row>398</xdr:row>
      <xdr:rowOff>85725</xdr:rowOff>
    </xdr:to>
    <xdr:sp>
      <xdr:nvSpPr>
        <xdr:cNvPr id="548" name="Line 602"/>
        <xdr:cNvSpPr>
          <a:spLocks/>
        </xdr:cNvSpPr>
      </xdr:nvSpPr>
      <xdr:spPr>
        <a:xfrm flipV="1">
          <a:off x="4000500" y="7175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399</xdr:row>
      <xdr:rowOff>85725</xdr:rowOff>
    </xdr:from>
    <xdr:to>
      <xdr:col>3</xdr:col>
      <xdr:colOff>0</xdr:colOff>
      <xdr:row>399</xdr:row>
      <xdr:rowOff>85725</xdr:rowOff>
    </xdr:to>
    <xdr:sp>
      <xdr:nvSpPr>
        <xdr:cNvPr id="549" name="Line 603"/>
        <xdr:cNvSpPr>
          <a:spLocks/>
        </xdr:cNvSpPr>
      </xdr:nvSpPr>
      <xdr:spPr>
        <a:xfrm flipV="1">
          <a:off x="4000500" y="7191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400</xdr:row>
      <xdr:rowOff>85725</xdr:rowOff>
    </xdr:from>
    <xdr:to>
      <xdr:col>3</xdr:col>
      <xdr:colOff>0</xdr:colOff>
      <xdr:row>400</xdr:row>
      <xdr:rowOff>85725</xdr:rowOff>
    </xdr:to>
    <xdr:sp>
      <xdr:nvSpPr>
        <xdr:cNvPr id="550" name="Line 604"/>
        <xdr:cNvSpPr>
          <a:spLocks/>
        </xdr:cNvSpPr>
      </xdr:nvSpPr>
      <xdr:spPr>
        <a:xfrm flipV="1">
          <a:off x="4000500" y="7207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401</xdr:row>
      <xdr:rowOff>85725</xdr:rowOff>
    </xdr:from>
    <xdr:to>
      <xdr:col>3</xdr:col>
      <xdr:colOff>0</xdr:colOff>
      <xdr:row>401</xdr:row>
      <xdr:rowOff>85725</xdr:rowOff>
    </xdr:to>
    <xdr:sp>
      <xdr:nvSpPr>
        <xdr:cNvPr id="551" name="Line 605"/>
        <xdr:cNvSpPr>
          <a:spLocks/>
        </xdr:cNvSpPr>
      </xdr:nvSpPr>
      <xdr:spPr>
        <a:xfrm flipV="1">
          <a:off x="4000500" y="7223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402</xdr:row>
      <xdr:rowOff>85725</xdr:rowOff>
    </xdr:from>
    <xdr:to>
      <xdr:col>3</xdr:col>
      <xdr:colOff>0</xdr:colOff>
      <xdr:row>402</xdr:row>
      <xdr:rowOff>85725</xdr:rowOff>
    </xdr:to>
    <xdr:sp>
      <xdr:nvSpPr>
        <xdr:cNvPr id="552" name="Line 606"/>
        <xdr:cNvSpPr>
          <a:spLocks/>
        </xdr:cNvSpPr>
      </xdr:nvSpPr>
      <xdr:spPr>
        <a:xfrm flipV="1">
          <a:off x="4000500" y="7239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403</xdr:row>
      <xdr:rowOff>85725</xdr:rowOff>
    </xdr:from>
    <xdr:to>
      <xdr:col>3</xdr:col>
      <xdr:colOff>0</xdr:colOff>
      <xdr:row>403</xdr:row>
      <xdr:rowOff>85725</xdr:rowOff>
    </xdr:to>
    <xdr:sp>
      <xdr:nvSpPr>
        <xdr:cNvPr id="553" name="Line 607"/>
        <xdr:cNvSpPr>
          <a:spLocks/>
        </xdr:cNvSpPr>
      </xdr:nvSpPr>
      <xdr:spPr>
        <a:xfrm flipV="1">
          <a:off x="4000500" y="7256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404</xdr:row>
      <xdr:rowOff>85725</xdr:rowOff>
    </xdr:from>
    <xdr:to>
      <xdr:col>3</xdr:col>
      <xdr:colOff>0</xdr:colOff>
      <xdr:row>404</xdr:row>
      <xdr:rowOff>85725</xdr:rowOff>
    </xdr:to>
    <xdr:sp>
      <xdr:nvSpPr>
        <xdr:cNvPr id="554" name="Line 608"/>
        <xdr:cNvSpPr>
          <a:spLocks/>
        </xdr:cNvSpPr>
      </xdr:nvSpPr>
      <xdr:spPr>
        <a:xfrm flipV="1">
          <a:off x="4000500" y="7272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405</xdr:row>
      <xdr:rowOff>85725</xdr:rowOff>
    </xdr:from>
    <xdr:to>
      <xdr:col>3</xdr:col>
      <xdr:colOff>0</xdr:colOff>
      <xdr:row>405</xdr:row>
      <xdr:rowOff>85725</xdr:rowOff>
    </xdr:to>
    <xdr:sp>
      <xdr:nvSpPr>
        <xdr:cNvPr id="555" name="Line 609"/>
        <xdr:cNvSpPr>
          <a:spLocks/>
        </xdr:cNvSpPr>
      </xdr:nvSpPr>
      <xdr:spPr>
        <a:xfrm flipV="1">
          <a:off x="4000500" y="7288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406</xdr:row>
      <xdr:rowOff>85725</xdr:rowOff>
    </xdr:from>
    <xdr:to>
      <xdr:col>3</xdr:col>
      <xdr:colOff>0</xdr:colOff>
      <xdr:row>406</xdr:row>
      <xdr:rowOff>85725</xdr:rowOff>
    </xdr:to>
    <xdr:sp>
      <xdr:nvSpPr>
        <xdr:cNvPr id="556" name="Line 610"/>
        <xdr:cNvSpPr>
          <a:spLocks/>
        </xdr:cNvSpPr>
      </xdr:nvSpPr>
      <xdr:spPr>
        <a:xfrm flipV="1">
          <a:off x="4000500" y="7304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407</xdr:row>
      <xdr:rowOff>85725</xdr:rowOff>
    </xdr:from>
    <xdr:to>
      <xdr:col>3</xdr:col>
      <xdr:colOff>0</xdr:colOff>
      <xdr:row>407</xdr:row>
      <xdr:rowOff>85725</xdr:rowOff>
    </xdr:to>
    <xdr:sp>
      <xdr:nvSpPr>
        <xdr:cNvPr id="557" name="Line 611"/>
        <xdr:cNvSpPr>
          <a:spLocks/>
        </xdr:cNvSpPr>
      </xdr:nvSpPr>
      <xdr:spPr>
        <a:xfrm flipV="1">
          <a:off x="4000500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406</xdr:row>
      <xdr:rowOff>85725</xdr:rowOff>
    </xdr:from>
    <xdr:to>
      <xdr:col>3</xdr:col>
      <xdr:colOff>0</xdr:colOff>
      <xdr:row>406</xdr:row>
      <xdr:rowOff>85725</xdr:rowOff>
    </xdr:to>
    <xdr:sp>
      <xdr:nvSpPr>
        <xdr:cNvPr id="558" name="Line 612"/>
        <xdr:cNvSpPr>
          <a:spLocks/>
        </xdr:cNvSpPr>
      </xdr:nvSpPr>
      <xdr:spPr>
        <a:xfrm flipV="1">
          <a:off x="4000500" y="7304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407</xdr:row>
      <xdr:rowOff>85725</xdr:rowOff>
    </xdr:from>
    <xdr:to>
      <xdr:col>3</xdr:col>
      <xdr:colOff>0</xdr:colOff>
      <xdr:row>407</xdr:row>
      <xdr:rowOff>85725</xdr:rowOff>
    </xdr:to>
    <xdr:sp>
      <xdr:nvSpPr>
        <xdr:cNvPr id="559" name="Line 613"/>
        <xdr:cNvSpPr>
          <a:spLocks/>
        </xdr:cNvSpPr>
      </xdr:nvSpPr>
      <xdr:spPr>
        <a:xfrm flipV="1">
          <a:off x="4000500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408</xdr:row>
      <xdr:rowOff>85725</xdr:rowOff>
    </xdr:from>
    <xdr:to>
      <xdr:col>3</xdr:col>
      <xdr:colOff>0</xdr:colOff>
      <xdr:row>408</xdr:row>
      <xdr:rowOff>85725</xdr:rowOff>
    </xdr:to>
    <xdr:sp>
      <xdr:nvSpPr>
        <xdr:cNvPr id="560" name="Line 614"/>
        <xdr:cNvSpPr>
          <a:spLocks/>
        </xdr:cNvSpPr>
      </xdr:nvSpPr>
      <xdr:spPr>
        <a:xfrm flipV="1">
          <a:off x="4000500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409</xdr:row>
      <xdr:rowOff>85725</xdr:rowOff>
    </xdr:from>
    <xdr:to>
      <xdr:col>3</xdr:col>
      <xdr:colOff>0</xdr:colOff>
      <xdr:row>409</xdr:row>
      <xdr:rowOff>85725</xdr:rowOff>
    </xdr:to>
    <xdr:sp>
      <xdr:nvSpPr>
        <xdr:cNvPr id="561" name="Line 615"/>
        <xdr:cNvSpPr>
          <a:spLocks/>
        </xdr:cNvSpPr>
      </xdr:nvSpPr>
      <xdr:spPr>
        <a:xfrm flipV="1">
          <a:off x="4000500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409</xdr:row>
      <xdr:rowOff>85725</xdr:rowOff>
    </xdr:from>
    <xdr:to>
      <xdr:col>3</xdr:col>
      <xdr:colOff>0</xdr:colOff>
      <xdr:row>409</xdr:row>
      <xdr:rowOff>85725</xdr:rowOff>
    </xdr:to>
    <xdr:sp>
      <xdr:nvSpPr>
        <xdr:cNvPr id="562" name="Line 616"/>
        <xdr:cNvSpPr>
          <a:spLocks/>
        </xdr:cNvSpPr>
      </xdr:nvSpPr>
      <xdr:spPr>
        <a:xfrm flipV="1">
          <a:off x="4000500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411</xdr:row>
      <xdr:rowOff>85725</xdr:rowOff>
    </xdr:from>
    <xdr:to>
      <xdr:col>3</xdr:col>
      <xdr:colOff>0</xdr:colOff>
      <xdr:row>411</xdr:row>
      <xdr:rowOff>85725</xdr:rowOff>
    </xdr:to>
    <xdr:sp>
      <xdr:nvSpPr>
        <xdr:cNvPr id="563" name="Line 617"/>
        <xdr:cNvSpPr>
          <a:spLocks/>
        </xdr:cNvSpPr>
      </xdr:nvSpPr>
      <xdr:spPr>
        <a:xfrm flipV="1">
          <a:off x="4000500" y="7385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412</xdr:row>
      <xdr:rowOff>85725</xdr:rowOff>
    </xdr:from>
    <xdr:to>
      <xdr:col>3</xdr:col>
      <xdr:colOff>0</xdr:colOff>
      <xdr:row>412</xdr:row>
      <xdr:rowOff>85725</xdr:rowOff>
    </xdr:to>
    <xdr:sp>
      <xdr:nvSpPr>
        <xdr:cNvPr id="564" name="Line 618"/>
        <xdr:cNvSpPr>
          <a:spLocks/>
        </xdr:cNvSpPr>
      </xdr:nvSpPr>
      <xdr:spPr>
        <a:xfrm flipV="1">
          <a:off x="4000500" y="7401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413</xdr:row>
      <xdr:rowOff>85725</xdr:rowOff>
    </xdr:from>
    <xdr:to>
      <xdr:col>3</xdr:col>
      <xdr:colOff>0</xdr:colOff>
      <xdr:row>413</xdr:row>
      <xdr:rowOff>85725</xdr:rowOff>
    </xdr:to>
    <xdr:sp>
      <xdr:nvSpPr>
        <xdr:cNvPr id="565" name="Line 619"/>
        <xdr:cNvSpPr>
          <a:spLocks/>
        </xdr:cNvSpPr>
      </xdr:nvSpPr>
      <xdr:spPr>
        <a:xfrm flipV="1">
          <a:off x="4000500" y="7418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414</xdr:row>
      <xdr:rowOff>85725</xdr:rowOff>
    </xdr:from>
    <xdr:to>
      <xdr:col>3</xdr:col>
      <xdr:colOff>0</xdr:colOff>
      <xdr:row>414</xdr:row>
      <xdr:rowOff>85725</xdr:rowOff>
    </xdr:to>
    <xdr:sp>
      <xdr:nvSpPr>
        <xdr:cNvPr id="566" name="Line 620"/>
        <xdr:cNvSpPr>
          <a:spLocks/>
        </xdr:cNvSpPr>
      </xdr:nvSpPr>
      <xdr:spPr>
        <a:xfrm flipV="1">
          <a:off x="4000500" y="7434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410</xdr:row>
      <xdr:rowOff>85725</xdr:rowOff>
    </xdr:from>
    <xdr:to>
      <xdr:col>3</xdr:col>
      <xdr:colOff>0</xdr:colOff>
      <xdr:row>410</xdr:row>
      <xdr:rowOff>85725</xdr:rowOff>
    </xdr:to>
    <xdr:sp>
      <xdr:nvSpPr>
        <xdr:cNvPr id="567" name="Line 621"/>
        <xdr:cNvSpPr>
          <a:spLocks/>
        </xdr:cNvSpPr>
      </xdr:nvSpPr>
      <xdr:spPr>
        <a:xfrm flipV="1">
          <a:off x="4000500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411</xdr:row>
      <xdr:rowOff>85725</xdr:rowOff>
    </xdr:from>
    <xdr:to>
      <xdr:col>3</xdr:col>
      <xdr:colOff>0</xdr:colOff>
      <xdr:row>411</xdr:row>
      <xdr:rowOff>85725</xdr:rowOff>
    </xdr:to>
    <xdr:sp>
      <xdr:nvSpPr>
        <xdr:cNvPr id="568" name="Line 622"/>
        <xdr:cNvSpPr>
          <a:spLocks/>
        </xdr:cNvSpPr>
      </xdr:nvSpPr>
      <xdr:spPr>
        <a:xfrm flipV="1">
          <a:off x="4000500" y="7385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412</xdr:row>
      <xdr:rowOff>85725</xdr:rowOff>
    </xdr:from>
    <xdr:to>
      <xdr:col>3</xdr:col>
      <xdr:colOff>0</xdr:colOff>
      <xdr:row>412</xdr:row>
      <xdr:rowOff>85725</xdr:rowOff>
    </xdr:to>
    <xdr:sp>
      <xdr:nvSpPr>
        <xdr:cNvPr id="569" name="Line 623"/>
        <xdr:cNvSpPr>
          <a:spLocks/>
        </xdr:cNvSpPr>
      </xdr:nvSpPr>
      <xdr:spPr>
        <a:xfrm flipV="1">
          <a:off x="4000500" y="7401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413</xdr:row>
      <xdr:rowOff>85725</xdr:rowOff>
    </xdr:from>
    <xdr:to>
      <xdr:col>3</xdr:col>
      <xdr:colOff>0</xdr:colOff>
      <xdr:row>413</xdr:row>
      <xdr:rowOff>85725</xdr:rowOff>
    </xdr:to>
    <xdr:sp>
      <xdr:nvSpPr>
        <xdr:cNvPr id="570" name="Line 624"/>
        <xdr:cNvSpPr>
          <a:spLocks/>
        </xdr:cNvSpPr>
      </xdr:nvSpPr>
      <xdr:spPr>
        <a:xfrm flipV="1">
          <a:off x="4000500" y="7418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408</xdr:row>
      <xdr:rowOff>85725</xdr:rowOff>
    </xdr:from>
    <xdr:to>
      <xdr:col>3</xdr:col>
      <xdr:colOff>0</xdr:colOff>
      <xdr:row>408</xdr:row>
      <xdr:rowOff>85725</xdr:rowOff>
    </xdr:to>
    <xdr:sp>
      <xdr:nvSpPr>
        <xdr:cNvPr id="571" name="Line 625"/>
        <xdr:cNvSpPr>
          <a:spLocks/>
        </xdr:cNvSpPr>
      </xdr:nvSpPr>
      <xdr:spPr>
        <a:xfrm flipV="1">
          <a:off x="4000500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416</xdr:row>
      <xdr:rowOff>85725</xdr:rowOff>
    </xdr:from>
    <xdr:to>
      <xdr:col>3</xdr:col>
      <xdr:colOff>0</xdr:colOff>
      <xdr:row>416</xdr:row>
      <xdr:rowOff>85725</xdr:rowOff>
    </xdr:to>
    <xdr:sp>
      <xdr:nvSpPr>
        <xdr:cNvPr id="572" name="Line 626"/>
        <xdr:cNvSpPr>
          <a:spLocks/>
        </xdr:cNvSpPr>
      </xdr:nvSpPr>
      <xdr:spPr>
        <a:xfrm flipV="1">
          <a:off x="4000500" y="7466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417</xdr:row>
      <xdr:rowOff>85725</xdr:rowOff>
    </xdr:from>
    <xdr:to>
      <xdr:col>3</xdr:col>
      <xdr:colOff>0</xdr:colOff>
      <xdr:row>417</xdr:row>
      <xdr:rowOff>85725</xdr:rowOff>
    </xdr:to>
    <xdr:sp>
      <xdr:nvSpPr>
        <xdr:cNvPr id="573" name="Line 627"/>
        <xdr:cNvSpPr>
          <a:spLocks/>
        </xdr:cNvSpPr>
      </xdr:nvSpPr>
      <xdr:spPr>
        <a:xfrm flipV="1">
          <a:off x="4000500" y="7482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418</xdr:row>
      <xdr:rowOff>85725</xdr:rowOff>
    </xdr:from>
    <xdr:to>
      <xdr:col>3</xdr:col>
      <xdr:colOff>0</xdr:colOff>
      <xdr:row>418</xdr:row>
      <xdr:rowOff>85725</xdr:rowOff>
    </xdr:to>
    <xdr:sp>
      <xdr:nvSpPr>
        <xdr:cNvPr id="574" name="Line 628"/>
        <xdr:cNvSpPr>
          <a:spLocks/>
        </xdr:cNvSpPr>
      </xdr:nvSpPr>
      <xdr:spPr>
        <a:xfrm flipV="1">
          <a:off x="4000500" y="749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419</xdr:row>
      <xdr:rowOff>85725</xdr:rowOff>
    </xdr:from>
    <xdr:to>
      <xdr:col>3</xdr:col>
      <xdr:colOff>0</xdr:colOff>
      <xdr:row>419</xdr:row>
      <xdr:rowOff>85725</xdr:rowOff>
    </xdr:to>
    <xdr:sp>
      <xdr:nvSpPr>
        <xdr:cNvPr id="575" name="Line 629"/>
        <xdr:cNvSpPr>
          <a:spLocks/>
        </xdr:cNvSpPr>
      </xdr:nvSpPr>
      <xdr:spPr>
        <a:xfrm flipV="1">
          <a:off x="4000500" y="7515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420</xdr:row>
      <xdr:rowOff>85725</xdr:rowOff>
    </xdr:from>
    <xdr:to>
      <xdr:col>3</xdr:col>
      <xdr:colOff>0</xdr:colOff>
      <xdr:row>420</xdr:row>
      <xdr:rowOff>85725</xdr:rowOff>
    </xdr:to>
    <xdr:sp>
      <xdr:nvSpPr>
        <xdr:cNvPr id="576" name="Line 630"/>
        <xdr:cNvSpPr>
          <a:spLocks/>
        </xdr:cNvSpPr>
      </xdr:nvSpPr>
      <xdr:spPr>
        <a:xfrm flipV="1">
          <a:off x="4000500" y="7531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421</xdr:row>
      <xdr:rowOff>85725</xdr:rowOff>
    </xdr:from>
    <xdr:to>
      <xdr:col>3</xdr:col>
      <xdr:colOff>0</xdr:colOff>
      <xdr:row>421</xdr:row>
      <xdr:rowOff>85725</xdr:rowOff>
    </xdr:to>
    <xdr:sp>
      <xdr:nvSpPr>
        <xdr:cNvPr id="577" name="Line 631"/>
        <xdr:cNvSpPr>
          <a:spLocks/>
        </xdr:cNvSpPr>
      </xdr:nvSpPr>
      <xdr:spPr>
        <a:xfrm flipV="1">
          <a:off x="40005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422</xdr:row>
      <xdr:rowOff>85725</xdr:rowOff>
    </xdr:from>
    <xdr:to>
      <xdr:col>3</xdr:col>
      <xdr:colOff>0</xdr:colOff>
      <xdr:row>422</xdr:row>
      <xdr:rowOff>85725</xdr:rowOff>
    </xdr:to>
    <xdr:sp>
      <xdr:nvSpPr>
        <xdr:cNvPr id="578" name="Line 632"/>
        <xdr:cNvSpPr>
          <a:spLocks/>
        </xdr:cNvSpPr>
      </xdr:nvSpPr>
      <xdr:spPr>
        <a:xfrm flipV="1">
          <a:off x="4000500" y="7563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423</xdr:row>
      <xdr:rowOff>85725</xdr:rowOff>
    </xdr:from>
    <xdr:to>
      <xdr:col>3</xdr:col>
      <xdr:colOff>0</xdr:colOff>
      <xdr:row>423</xdr:row>
      <xdr:rowOff>85725</xdr:rowOff>
    </xdr:to>
    <xdr:sp>
      <xdr:nvSpPr>
        <xdr:cNvPr id="579" name="Line 633"/>
        <xdr:cNvSpPr>
          <a:spLocks/>
        </xdr:cNvSpPr>
      </xdr:nvSpPr>
      <xdr:spPr>
        <a:xfrm flipV="1">
          <a:off x="4000500" y="7579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424</xdr:row>
      <xdr:rowOff>85725</xdr:rowOff>
    </xdr:from>
    <xdr:to>
      <xdr:col>3</xdr:col>
      <xdr:colOff>0</xdr:colOff>
      <xdr:row>424</xdr:row>
      <xdr:rowOff>85725</xdr:rowOff>
    </xdr:to>
    <xdr:sp>
      <xdr:nvSpPr>
        <xdr:cNvPr id="580" name="Line 634"/>
        <xdr:cNvSpPr>
          <a:spLocks/>
        </xdr:cNvSpPr>
      </xdr:nvSpPr>
      <xdr:spPr>
        <a:xfrm flipV="1">
          <a:off x="4000500" y="759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416</xdr:row>
      <xdr:rowOff>85725</xdr:rowOff>
    </xdr:from>
    <xdr:to>
      <xdr:col>3</xdr:col>
      <xdr:colOff>0</xdr:colOff>
      <xdr:row>416</xdr:row>
      <xdr:rowOff>85725</xdr:rowOff>
    </xdr:to>
    <xdr:sp>
      <xdr:nvSpPr>
        <xdr:cNvPr id="581" name="Line 635"/>
        <xdr:cNvSpPr>
          <a:spLocks/>
        </xdr:cNvSpPr>
      </xdr:nvSpPr>
      <xdr:spPr>
        <a:xfrm flipV="1">
          <a:off x="4000500" y="7466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417</xdr:row>
      <xdr:rowOff>85725</xdr:rowOff>
    </xdr:from>
    <xdr:to>
      <xdr:col>3</xdr:col>
      <xdr:colOff>0</xdr:colOff>
      <xdr:row>417</xdr:row>
      <xdr:rowOff>85725</xdr:rowOff>
    </xdr:to>
    <xdr:sp>
      <xdr:nvSpPr>
        <xdr:cNvPr id="582" name="Line 636"/>
        <xdr:cNvSpPr>
          <a:spLocks/>
        </xdr:cNvSpPr>
      </xdr:nvSpPr>
      <xdr:spPr>
        <a:xfrm flipV="1">
          <a:off x="4000500" y="7482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418</xdr:row>
      <xdr:rowOff>85725</xdr:rowOff>
    </xdr:from>
    <xdr:to>
      <xdr:col>3</xdr:col>
      <xdr:colOff>0</xdr:colOff>
      <xdr:row>418</xdr:row>
      <xdr:rowOff>85725</xdr:rowOff>
    </xdr:to>
    <xdr:sp>
      <xdr:nvSpPr>
        <xdr:cNvPr id="583" name="Line 637"/>
        <xdr:cNvSpPr>
          <a:spLocks/>
        </xdr:cNvSpPr>
      </xdr:nvSpPr>
      <xdr:spPr>
        <a:xfrm flipV="1">
          <a:off x="4000500" y="749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419</xdr:row>
      <xdr:rowOff>85725</xdr:rowOff>
    </xdr:from>
    <xdr:to>
      <xdr:col>3</xdr:col>
      <xdr:colOff>0</xdr:colOff>
      <xdr:row>419</xdr:row>
      <xdr:rowOff>85725</xdr:rowOff>
    </xdr:to>
    <xdr:sp>
      <xdr:nvSpPr>
        <xdr:cNvPr id="584" name="Line 638"/>
        <xdr:cNvSpPr>
          <a:spLocks/>
        </xdr:cNvSpPr>
      </xdr:nvSpPr>
      <xdr:spPr>
        <a:xfrm flipV="1">
          <a:off x="4000500" y="7515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420</xdr:row>
      <xdr:rowOff>85725</xdr:rowOff>
    </xdr:from>
    <xdr:to>
      <xdr:col>3</xdr:col>
      <xdr:colOff>0</xdr:colOff>
      <xdr:row>420</xdr:row>
      <xdr:rowOff>85725</xdr:rowOff>
    </xdr:to>
    <xdr:sp>
      <xdr:nvSpPr>
        <xdr:cNvPr id="585" name="Line 639"/>
        <xdr:cNvSpPr>
          <a:spLocks/>
        </xdr:cNvSpPr>
      </xdr:nvSpPr>
      <xdr:spPr>
        <a:xfrm flipV="1">
          <a:off x="4000500" y="7531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421</xdr:row>
      <xdr:rowOff>85725</xdr:rowOff>
    </xdr:from>
    <xdr:to>
      <xdr:col>3</xdr:col>
      <xdr:colOff>0</xdr:colOff>
      <xdr:row>421</xdr:row>
      <xdr:rowOff>85725</xdr:rowOff>
    </xdr:to>
    <xdr:sp>
      <xdr:nvSpPr>
        <xdr:cNvPr id="586" name="Line 640"/>
        <xdr:cNvSpPr>
          <a:spLocks/>
        </xdr:cNvSpPr>
      </xdr:nvSpPr>
      <xdr:spPr>
        <a:xfrm flipV="1">
          <a:off x="40005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422</xdr:row>
      <xdr:rowOff>85725</xdr:rowOff>
    </xdr:from>
    <xdr:to>
      <xdr:col>3</xdr:col>
      <xdr:colOff>0</xdr:colOff>
      <xdr:row>422</xdr:row>
      <xdr:rowOff>85725</xdr:rowOff>
    </xdr:to>
    <xdr:sp>
      <xdr:nvSpPr>
        <xdr:cNvPr id="587" name="Line 641"/>
        <xdr:cNvSpPr>
          <a:spLocks/>
        </xdr:cNvSpPr>
      </xdr:nvSpPr>
      <xdr:spPr>
        <a:xfrm flipV="1">
          <a:off x="4000500" y="7563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423</xdr:row>
      <xdr:rowOff>85725</xdr:rowOff>
    </xdr:from>
    <xdr:to>
      <xdr:col>3</xdr:col>
      <xdr:colOff>0</xdr:colOff>
      <xdr:row>423</xdr:row>
      <xdr:rowOff>85725</xdr:rowOff>
    </xdr:to>
    <xdr:sp>
      <xdr:nvSpPr>
        <xdr:cNvPr id="588" name="Line 642"/>
        <xdr:cNvSpPr>
          <a:spLocks/>
        </xdr:cNvSpPr>
      </xdr:nvSpPr>
      <xdr:spPr>
        <a:xfrm flipV="1">
          <a:off x="4000500" y="7579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424</xdr:row>
      <xdr:rowOff>85725</xdr:rowOff>
    </xdr:from>
    <xdr:to>
      <xdr:col>3</xdr:col>
      <xdr:colOff>0</xdr:colOff>
      <xdr:row>424</xdr:row>
      <xdr:rowOff>85725</xdr:rowOff>
    </xdr:to>
    <xdr:sp>
      <xdr:nvSpPr>
        <xdr:cNvPr id="589" name="Line 643"/>
        <xdr:cNvSpPr>
          <a:spLocks/>
        </xdr:cNvSpPr>
      </xdr:nvSpPr>
      <xdr:spPr>
        <a:xfrm flipV="1">
          <a:off x="4000500" y="759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426</xdr:row>
      <xdr:rowOff>85725</xdr:rowOff>
    </xdr:from>
    <xdr:to>
      <xdr:col>3</xdr:col>
      <xdr:colOff>0</xdr:colOff>
      <xdr:row>426</xdr:row>
      <xdr:rowOff>85725</xdr:rowOff>
    </xdr:to>
    <xdr:sp>
      <xdr:nvSpPr>
        <xdr:cNvPr id="590" name="Line 644"/>
        <xdr:cNvSpPr>
          <a:spLocks/>
        </xdr:cNvSpPr>
      </xdr:nvSpPr>
      <xdr:spPr>
        <a:xfrm flipV="1">
          <a:off x="4000500" y="762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416</xdr:row>
      <xdr:rowOff>85725</xdr:rowOff>
    </xdr:from>
    <xdr:to>
      <xdr:col>3</xdr:col>
      <xdr:colOff>0</xdr:colOff>
      <xdr:row>416</xdr:row>
      <xdr:rowOff>85725</xdr:rowOff>
    </xdr:to>
    <xdr:sp>
      <xdr:nvSpPr>
        <xdr:cNvPr id="591" name="Line 645"/>
        <xdr:cNvSpPr>
          <a:spLocks/>
        </xdr:cNvSpPr>
      </xdr:nvSpPr>
      <xdr:spPr>
        <a:xfrm flipV="1">
          <a:off x="4000500" y="7466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417</xdr:row>
      <xdr:rowOff>85725</xdr:rowOff>
    </xdr:from>
    <xdr:to>
      <xdr:col>3</xdr:col>
      <xdr:colOff>0</xdr:colOff>
      <xdr:row>417</xdr:row>
      <xdr:rowOff>85725</xdr:rowOff>
    </xdr:to>
    <xdr:sp>
      <xdr:nvSpPr>
        <xdr:cNvPr id="592" name="Line 646"/>
        <xdr:cNvSpPr>
          <a:spLocks/>
        </xdr:cNvSpPr>
      </xdr:nvSpPr>
      <xdr:spPr>
        <a:xfrm flipV="1">
          <a:off x="4000500" y="7482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418</xdr:row>
      <xdr:rowOff>85725</xdr:rowOff>
    </xdr:from>
    <xdr:to>
      <xdr:col>3</xdr:col>
      <xdr:colOff>0</xdr:colOff>
      <xdr:row>418</xdr:row>
      <xdr:rowOff>85725</xdr:rowOff>
    </xdr:to>
    <xdr:sp>
      <xdr:nvSpPr>
        <xdr:cNvPr id="593" name="Line 647"/>
        <xdr:cNvSpPr>
          <a:spLocks/>
        </xdr:cNvSpPr>
      </xdr:nvSpPr>
      <xdr:spPr>
        <a:xfrm flipV="1">
          <a:off x="4000500" y="749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419</xdr:row>
      <xdr:rowOff>85725</xdr:rowOff>
    </xdr:from>
    <xdr:to>
      <xdr:col>3</xdr:col>
      <xdr:colOff>0</xdr:colOff>
      <xdr:row>419</xdr:row>
      <xdr:rowOff>85725</xdr:rowOff>
    </xdr:to>
    <xdr:sp>
      <xdr:nvSpPr>
        <xdr:cNvPr id="594" name="Line 648"/>
        <xdr:cNvSpPr>
          <a:spLocks/>
        </xdr:cNvSpPr>
      </xdr:nvSpPr>
      <xdr:spPr>
        <a:xfrm flipV="1">
          <a:off x="4000500" y="7515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420</xdr:row>
      <xdr:rowOff>85725</xdr:rowOff>
    </xdr:from>
    <xdr:to>
      <xdr:col>3</xdr:col>
      <xdr:colOff>0</xdr:colOff>
      <xdr:row>420</xdr:row>
      <xdr:rowOff>85725</xdr:rowOff>
    </xdr:to>
    <xdr:sp>
      <xdr:nvSpPr>
        <xdr:cNvPr id="595" name="Line 649"/>
        <xdr:cNvSpPr>
          <a:spLocks/>
        </xdr:cNvSpPr>
      </xdr:nvSpPr>
      <xdr:spPr>
        <a:xfrm flipV="1">
          <a:off x="4000500" y="7531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421</xdr:row>
      <xdr:rowOff>85725</xdr:rowOff>
    </xdr:from>
    <xdr:to>
      <xdr:col>3</xdr:col>
      <xdr:colOff>0</xdr:colOff>
      <xdr:row>421</xdr:row>
      <xdr:rowOff>85725</xdr:rowOff>
    </xdr:to>
    <xdr:sp>
      <xdr:nvSpPr>
        <xdr:cNvPr id="596" name="Line 650"/>
        <xdr:cNvSpPr>
          <a:spLocks/>
        </xdr:cNvSpPr>
      </xdr:nvSpPr>
      <xdr:spPr>
        <a:xfrm flipV="1">
          <a:off x="40005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422</xdr:row>
      <xdr:rowOff>85725</xdr:rowOff>
    </xdr:from>
    <xdr:to>
      <xdr:col>3</xdr:col>
      <xdr:colOff>0</xdr:colOff>
      <xdr:row>422</xdr:row>
      <xdr:rowOff>85725</xdr:rowOff>
    </xdr:to>
    <xdr:sp>
      <xdr:nvSpPr>
        <xdr:cNvPr id="597" name="Line 651"/>
        <xdr:cNvSpPr>
          <a:spLocks/>
        </xdr:cNvSpPr>
      </xdr:nvSpPr>
      <xdr:spPr>
        <a:xfrm flipV="1">
          <a:off x="4000500" y="7563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423</xdr:row>
      <xdr:rowOff>85725</xdr:rowOff>
    </xdr:from>
    <xdr:to>
      <xdr:col>3</xdr:col>
      <xdr:colOff>0</xdr:colOff>
      <xdr:row>423</xdr:row>
      <xdr:rowOff>85725</xdr:rowOff>
    </xdr:to>
    <xdr:sp>
      <xdr:nvSpPr>
        <xdr:cNvPr id="598" name="Line 652"/>
        <xdr:cNvSpPr>
          <a:spLocks/>
        </xdr:cNvSpPr>
      </xdr:nvSpPr>
      <xdr:spPr>
        <a:xfrm flipV="1">
          <a:off x="4000500" y="7579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424</xdr:row>
      <xdr:rowOff>85725</xdr:rowOff>
    </xdr:from>
    <xdr:to>
      <xdr:col>3</xdr:col>
      <xdr:colOff>0</xdr:colOff>
      <xdr:row>424</xdr:row>
      <xdr:rowOff>85725</xdr:rowOff>
    </xdr:to>
    <xdr:sp>
      <xdr:nvSpPr>
        <xdr:cNvPr id="599" name="Line 653"/>
        <xdr:cNvSpPr>
          <a:spLocks/>
        </xdr:cNvSpPr>
      </xdr:nvSpPr>
      <xdr:spPr>
        <a:xfrm flipV="1">
          <a:off x="4000500" y="759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416</xdr:row>
      <xdr:rowOff>85725</xdr:rowOff>
    </xdr:from>
    <xdr:to>
      <xdr:col>3</xdr:col>
      <xdr:colOff>0</xdr:colOff>
      <xdr:row>416</xdr:row>
      <xdr:rowOff>85725</xdr:rowOff>
    </xdr:to>
    <xdr:sp>
      <xdr:nvSpPr>
        <xdr:cNvPr id="600" name="Line 654"/>
        <xdr:cNvSpPr>
          <a:spLocks/>
        </xdr:cNvSpPr>
      </xdr:nvSpPr>
      <xdr:spPr>
        <a:xfrm flipV="1">
          <a:off x="4000500" y="7466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417</xdr:row>
      <xdr:rowOff>85725</xdr:rowOff>
    </xdr:from>
    <xdr:to>
      <xdr:col>3</xdr:col>
      <xdr:colOff>0</xdr:colOff>
      <xdr:row>417</xdr:row>
      <xdr:rowOff>85725</xdr:rowOff>
    </xdr:to>
    <xdr:sp>
      <xdr:nvSpPr>
        <xdr:cNvPr id="601" name="Line 655"/>
        <xdr:cNvSpPr>
          <a:spLocks/>
        </xdr:cNvSpPr>
      </xdr:nvSpPr>
      <xdr:spPr>
        <a:xfrm flipV="1">
          <a:off x="4000500" y="7482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418</xdr:row>
      <xdr:rowOff>85725</xdr:rowOff>
    </xdr:from>
    <xdr:to>
      <xdr:col>3</xdr:col>
      <xdr:colOff>0</xdr:colOff>
      <xdr:row>418</xdr:row>
      <xdr:rowOff>85725</xdr:rowOff>
    </xdr:to>
    <xdr:sp>
      <xdr:nvSpPr>
        <xdr:cNvPr id="602" name="Line 656"/>
        <xdr:cNvSpPr>
          <a:spLocks/>
        </xdr:cNvSpPr>
      </xdr:nvSpPr>
      <xdr:spPr>
        <a:xfrm flipV="1">
          <a:off x="4000500" y="749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419</xdr:row>
      <xdr:rowOff>85725</xdr:rowOff>
    </xdr:from>
    <xdr:to>
      <xdr:col>3</xdr:col>
      <xdr:colOff>0</xdr:colOff>
      <xdr:row>419</xdr:row>
      <xdr:rowOff>85725</xdr:rowOff>
    </xdr:to>
    <xdr:sp>
      <xdr:nvSpPr>
        <xdr:cNvPr id="603" name="Line 657"/>
        <xdr:cNvSpPr>
          <a:spLocks/>
        </xdr:cNvSpPr>
      </xdr:nvSpPr>
      <xdr:spPr>
        <a:xfrm flipV="1">
          <a:off x="4000500" y="7515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420</xdr:row>
      <xdr:rowOff>85725</xdr:rowOff>
    </xdr:from>
    <xdr:to>
      <xdr:col>3</xdr:col>
      <xdr:colOff>0</xdr:colOff>
      <xdr:row>420</xdr:row>
      <xdr:rowOff>85725</xdr:rowOff>
    </xdr:to>
    <xdr:sp>
      <xdr:nvSpPr>
        <xdr:cNvPr id="604" name="Line 658"/>
        <xdr:cNvSpPr>
          <a:spLocks/>
        </xdr:cNvSpPr>
      </xdr:nvSpPr>
      <xdr:spPr>
        <a:xfrm flipV="1">
          <a:off x="4000500" y="7531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421</xdr:row>
      <xdr:rowOff>85725</xdr:rowOff>
    </xdr:from>
    <xdr:to>
      <xdr:col>3</xdr:col>
      <xdr:colOff>0</xdr:colOff>
      <xdr:row>421</xdr:row>
      <xdr:rowOff>85725</xdr:rowOff>
    </xdr:to>
    <xdr:sp>
      <xdr:nvSpPr>
        <xdr:cNvPr id="605" name="Line 659"/>
        <xdr:cNvSpPr>
          <a:spLocks/>
        </xdr:cNvSpPr>
      </xdr:nvSpPr>
      <xdr:spPr>
        <a:xfrm flipV="1">
          <a:off x="40005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422</xdr:row>
      <xdr:rowOff>85725</xdr:rowOff>
    </xdr:from>
    <xdr:to>
      <xdr:col>3</xdr:col>
      <xdr:colOff>0</xdr:colOff>
      <xdr:row>422</xdr:row>
      <xdr:rowOff>85725</xdr:rowOff>
    </xdr:to>
    <xdr:sp>
      <xdr:nvSpPr>
        <xdr:cNvPr id="606" name="Line 660"/>
        <xdr:cNvSpPr>
          <a:spLocks/>
        </xdr:cNvSpPr>
      </xdr:nvSpPr>
      <xdr:spPr>
        <a:xfrm flipV="1">
          <a:off x="4000500" y="7563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423</xdr:row>
      <xdr:rowOff>85725</xdr:rowOff>
    </xdr:from>
    <xdr:to>
      <xdr:col>3</xdr:col>
      <xdr:colOff>0</xdr:colOff>
      <xdr:row>423</xdr:row>
      <xdr:rowOff>85725</xdr:rowOff>
    </xdr:to>
    <xdr:sp>
      <xdr:nvSpPr>
        <xdr:cNvPr id="607" name="Line 661"/>
        <xdr:cNvSpPr>
          <a:spLocks/>
        </xdr:cNvSpPr>
      </xdr:nvSpPr>
      <xdr:spPr>
        <a:xfrm flipV="1">
          <a:off x="4000500" y="7579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424</xdr:row>
      <xdr:rowOff>85725</xdr:rowOff>
    </xdr:from>
    <xdr:to>
      <xdr:col>3</xdr:col>
      <xdr:colOff>0</xdr:colOff>
      <xdr:row>424</xdr:row>
      <xdr:rowOff>85725</xdr:rowOff>
    </xdr:to>
    <xdr:sp>
      <xdr:nvSpPr>
        <xdr:cNvPr id="608" name="Line 662"/>
        <xdr:cNvSpPr>
          <a:spLocks/>
        </xdr:cNvSpPr>
      </xdr:nvSpPr>
      <xdr:spPr>
        <a:xfrm flipV="1">
          <a:off x="4000500" y="759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425</xdr:row>
      <xdr:rowOff>85725</xdr:rowOff>
    </xdr:from>
    <xdr:to>
      <xdr:col>3</xdr:col>
      <xdr:colOff>0</xdr:colOff>
      <xdr:row>425</xdr:row>
      <xdr:rowOff>85725</xdr:rowOff>
    </xdr:to>
    <xdr:sp>
      <xdr:nvSpPr>
        <xdr:cNvPr id="609" name="Line 663"/>
        <xdr:cNvSpPr>
          <a:spLocks/>
        </xdr:cNvSpPr>
      </xdr:nvSpPr>
      <xdr:spPr>
        <a:xfrm flipV="1">
          <a:off x="4000500" y="7612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426</xdr:row>
      <xdr:rowOff>85725</xdr:rowOff>
    </xdr:from>
    <xdr:to>
      <xdr:col>3</xdr:col>
      <xdr:colOff>0</xdr:colOff>
      <xdr:row>426</xdr:row>
      <xdr:rowOff>85725</xdr:rowOff>
    </xdr:to>
    <xdr:sp>
      <xdr:nvSpPr>
        <xdr:cNvPr id="610" name="Line 664"/>
        <xdr:cNvSpPr>
          <a:spLocks/>
        </xdr:cNvSpPr>
      </xdr:nvSpPr>
      <xdr:spPr>
        <a:xfrm flipV="1">
          <a:off x="4000500" y="762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427</xdr:row>
      <xdr:rowOff>85725</xdr:rowOff>
    </xdr:from>
    <xdr:to>
      <xdr:col>3</xdr:col>
      <xdr:colOff>0</xdr:colOff>
      <xdr:row>427</xdr:row>
      <xdr:rowOff>85725</xdr:rowOff>
    </xdr:to>
    <xdr:sp>
      <xdr:nvSpPr>
        <xdr:cNvPr id="611" name="Line 665"/>
        <xdr:cNvSpPr>
          <a:spLocks/>
        </xdr:cNvSpPr>
      </xdr:nvSpPr>
      <xdr:spPr>
        <a:xfrm flipV="1">
          <a:off x="4000500" y="764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416</xdr:row>
      <xdr:rowOff>85725</xdr:rowOff>
    </xdr:from>
    <xdr:to>
      <xdr:col>3</xdr:col>
      <xdr:colOff>0</xdr:colOff>
      <xdr:row>416</xdr:row>
      <xdr:rowOff>85725</xdr:rowOff>
    </xdr:to>
    <xdr:sp>
      <xdr:nvSpPr>
        <xdr:cNvPr id="612" name="Line 666"/>
        <xdr:cNvSpPr>
          <a:spLocks/>
        </xdr:cNvSpPr>
      </xdr:nvSpPr>
      <xdr:spPr>
        <a:xfrm flipV="1">
          <a:off x="4000500" y="7466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417</xdr:row>
      <xdr:rowOff>85725</xdr:rowOff>
    </xdr:from>
    <xdr:to>
      <xdr:col>3</xdr:col>
      <xdr:colOff>0</xdr:colOff>
      <xdr:row>417</xdr:row>
      <xdr:rowOff>85725</xdr:rowOff>
    </xdr:to>
    <xdr:sp>
      <xdr:nvSpPr>
        <xdr:cNvPr id="613" name="Line 667"/>
        <xdr:cNvSpPr>
          <a:spLocks/>
        </xdr:cNvSpPr>
      </xdr:nvSpPr>
      <xdr:spPr>
        <a:xfrm flipV="1">
          <a:off x="4000500" y="7482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418</xdr:row>
      <xdr:rowOff>85725</xdr:rowOff>
    </xdr:from>
    <xdr:to>
      <xdr:col>3</xdr:col>
      <xdr:colOff>0</xdr:colOff>
      <xdr:row>418</xdr:row>
      <xdr:rowOff>85725</xdr:rowOff>
    </xdr:to>
    <xdr:sp>
      <xdr:nvSpPr>
        <xdr:cNvPr id="614" name="Line 668"/>
        <xdr:cNvSpPr>
          <a:spLocks/>
        </xdr:cNvSpPr>
      </xdr:nvSpPr>
      <xdr:spPr>
        <a:xfrm flipV="1">
          <a:off x="4000500" y="749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419</xdr:row>
      <xdr:rowOff>85725</xdr:rowOff>
    </xdr:from>
    <xdr:to>
      <xdr:col>3</xdr:col>
      <xdr:colOff>0</xdr:colOff>
      <xdr:row>419</xdr:row>
      <xdr:rowOff>85725</xdr:rowOff>
    </xdr:to>
    <xdr:sp>
      <xdr:nvSpPr>
        <xdr:cNvPr id="615" name="Line 669"/>
        <xdr:cNvSpPr>
          <a:spLocks/>
        </xdr:cNvSpPr>
      </xdr:nvSpPr>
      <xdr:spPr>
        <a:xfrm flipV="1">
          <a:off x="4000500" y="7515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420</xdr:row>
      <xdr:rowOff>85725</xdr:rowOff>
    </xdr:from>
    <xdr:to>
      <xdr:col>3</xdr:col>
      <xdr:colOff>0</xdr:colOff>
      <xdr:row>420</xdr:row>
      <xdr:rowOff>85725</xdr:rowOff>
    </xdr:to>
    <xdr:sp>
      <xdr:nvSpPr>
        <xdr:cNvPr id="616" name="Line 670"/>
        <xdr:cNvSpPr>
          <a:spLocks/>
        </xdr:cNvSpPr>
      </xdr:nvSpPr>
      <xdr:spPr>
        <a:xfrm flipV="1">
          <a:off x="4000500" y="7531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421</xdr:row>
      <xdr:rowOff>85725</xdr:rowOff>
    </xdr:from>
    <xdr:to>
      <xdr:col>3</xdr:col>
      <xdr:colOff>0</xdr:colOff>
      <xdr:row>421</xdr:row>
      <xdr:rowOff>85725</xdr:rowOff>
    </xdr:to>
    <xdr:sp>
      <xdr:nvSpPr>
        <xdr:cNvPr id="617" name="Line 671"/>
        <xdr:cNvSpPr>
          <a:spLocks/>
        </xdr:cNvSpPr>
      </xdr:nvSpPr>
      <xdr:spPr>
        <a:xfrm flipV="1">
          <a:off x="40005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422</xdr:row>
      <xdr:rowOff>85725</xdr:rowOff>
    </xdr:from>
    <xdr:to>
      <xdr:col>3</xdr:col>
      <xdr:colOff>0</xdr:colOff>
      <xdr:row>422</xdr:row>
      <xdr:rowOff>85725</xdr:rowOff>
    </xdr:to>
    <xdr:sp>
      <xdr:nvSpPr>
        <xdr:cNvPr id="618" name="Line 672"/>
        <xdr:cNvSpPr>
          <a:spLocks/>
        </xdr:cNvSpPr>
      </xdr:nvSpPr>
      <xdr:spPr>
        <a:xfrm flipV="1">
          <a:off x="4000500" y="7563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423</xdr:row>
      <xdr:rowOff>85725</xdr:rowOff>
    </xdr:from>
    <xdr:to>
      <xdr:col>3</xdr:col>
      <xdr:colOff>0</xdr:colOff>
      <xdr:row>423</xdr:row>
      <xdr:rowOff>85725</xdr:rowOff>
    </xdr:to>
    <xdr:sp>
      <xdr:nvSpPr>
        <xdr:cNvPr id="619" name="Line 673"/>
        <xdr:cNvSpPr>
          <a:spLocks/>
        </xdr:cNvSpPr>
      </xdr:nvSpPr>
      <xdr:spPr>
        <a:xfrm flipV="1">
          <a:off x="4000500" y="7579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424</xdr:row>
      <xdr:rowOff>85725</xdr:rowOff>
    </xdr:from>
    <xdr:to>
      <xdr:col>3</xdr:col>
      <xdr:colOff>0</xdr:colOff>
      <xdr:row>424</xdr:row>
      <xdr:rowOff>85725</xdr:rowOff>
    </xdr:to>
    <xdr:sp>
      <xdr:nvSpPr>
        <xdr:cNvPr id="620" name="Line 674"/>
        <xdr:cNvSpPr>
          <a:spLocks/>
        </xdr:cNvSpPr>
      </xdr:nvSpPr>
      <xdr:spPr>
        <a:xfrm flipV="1">
          <a:off x="4000500" y="759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416</xdr:row>
      <xdr:rowOff>85725</xdr:rowOff>
    </xdr:from>
    <xdr:to>
      <xdr:col>3</xdr:col>
      <xdr:colOff>0</xdr:colOff>
      <xdr:row>416</xdr:row>
      <xdr:rowOff>85725</xdr:rowOff>
    </xdr:to>
    <xdr:sp>
      <xdr:nvSpPr>
        <xdr:cNvPr id="621" name="Line 675"/>
        <xdr:cNvSpPr>
          <a:spLocks/>
        </xdr:cNvSpPr>
      </xdr:nvSpPr>
      <xdr:spPr>
        <a:xfrm flipV="1">
          <a:off x="4000500" y="7466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417</xdr:row>
      <xdr:rowOff>85725</xdr:rowOff>
    </xdr:from>
    <xdr:to>
      <xdr:col>3</xdr:col>
      <xdr:colOff>0</xdr:colOff>
      <xdr:row>417</xdr:row>
      <xdr:rowOff>85725</xdr:rowOff>
    </xdr:to>
    <xdr:sp>
      <xdr:nvSpPr>
        <xdr:cNvPr id="622" name="Line 676"/>
        <xdr:cNvSpPr>
          <a:spLocks/>
        </xdr:cNvSpPr>
      </xdr:nvSpPr>
      <xdr:spPr>
        <a:xfrm flipV="1">
          <a:off x="4000500" y="7482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418</xdr:row>
      <xdr:rowOff>85725</xdr:rowOff>
    </xdr:from>
    <xdr:to>
      <xdr:col>3</xdr:col>
      <xdr:colOff>0</xdr:colOff>
      <xdr:row>418</xdr:row>
      <xdr:rowOff>85725</xdr:rowOff>
    </xdr:to>
    <xdr:sp>
      <xdr:nvSpPr>
        <xdr:cNvPr id="623" name="Line 677"/>
        <xdr:cNvSpPr>
          <a:spLocks/>
        </xdr:cNvSpPr>
      </xdr:nvSpPr>
      <xdr:spPr>
        <a:xfrm flipV="1">
          <a:off x="4000500" y="749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419</xdr:row>
      <xdr:rowOff>85725</xdr:rowOff>
    </xdr:from>
    <xdr:to>
      <xdr:col>3</xdr:col>
      <xdr:colOff>0</xdr:colOff>
      <xdr:row>419</xdr:row>
      <xdr:rowOff>85725</xdr:rowOff>
    </xdr:to>
    <xdr:sp>
      <xdr:nvSpPr>
        <xdr:cNvPr id="624" name="Line 678"/>
        <xdr:cNvSpPr>
          <a:spLocks/>
        </xdr:cNvSpPr>
      </xdr:nvSpPr>
      <xdr:spPr>
        <a:xfrm flipV="1">
          <a:off x="4000500" y="7515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420</xdr:row>
      <xdr:rowOff>85725</xdr:rowOff>
    </xdr:from>
    <xdr:to>
      <xdr:col>3</xdr:col>
      <xdr:colOff>0</xdr:colOff>
      <xdr:row>420</xdr:row>
      <xdr:rowOff>85725</xdr:rowOff>
    </xdr:to>
    <xdr:sp>
      <xdr:nvSpPr>
        <xdr:cNvPr id="625" name="Line 679"/>
        <xdr:cNvSpPr>
          <a:spLocks/>
        </xdr:cNvSpPr>
      </xdr:nvSpPr>
      <xdr:spPr>
        <a:xfrm flipV="1">
          <a:off x="4000500" y="7531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421</xdr:row>
      <xdr:rowOff>85725</xdr:rowOff>
    </xdr:from>
    <xdr:to>
      <xdr:col>3</xdr:col>
      <xdr:colOff>0</xdr:colOff>
      <xdr:row>421</xdr:row>
      <xdr:rowOff>85725</xdr:rowOff>
    </xdr:to>
    <xdr:sp>
      <xdr:nvSpPr>
        <xdr:cNvPr id="626" name="Line 680"/>
        <xdr:cNvSpPr>
          <a:spLocks/>
        </xdr:cNvSpPr>
      </xdr:nvSpPr>
      <xdr:spPr>
        <a:xfrm flipV="1">
          <a:off x="40005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422</xdr:row>
      <xdr:rowOff>85725</xdr:rowOff>
    </xdr:from>
    <xdr:to>
      <xdr:col>3</xdr:col>
      <xdr:colOff>0</xdr:colOff>
      <xdr:row>422</xdr:row>
      <xdr:rowOff>85725</xdr:rowOff>
    </xdr:to>
    <xdr:sp>
      <xdr:nvSpPr>
        <xdr:cNvPr id="627" name="Line 681"/>
        <xdr:cNvSpPr>
          <a:spLocks/>
        </xdr:cNvSpPr>
      </xdr:nvSpPr>
      <xdr:spPr>
        <a:xfrm flipV="1">
          <a:off x="4000500" y="7563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423</xdr:row>
      <xdr:rowOff>85725</xdr:rowOff>
    </xdr:from>
    <xdr:to>
      <xdr:col>3</xdr:col>
      <xdr:colOff>0</xdr:colOff>
      <xdr:row>423</xdr:row>
      <xdr:rowOff>85725</xdr:rowOff>
    </xdr:to>
    <xdr:sp>
      <xdr:nvSpPr>
        <xdr:cNvPr id="628" name="Line 682"/>
        <xdr:cNvSpPr>
          <a:spLocks/>
        </xdr:cNvSpPr>
      </xdr:nvSpPr>
      <xdr:spPr>
        <a:xfrm flipV="1">
          <a:off x="4000500" y="7579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424</xdr:row>
      <xdr:rowOff>85725</xdr:rowOff>
    </xdr:from>
    <xdr:to>
      <xdr:col>3</xdr:col>
      <xdr:colOff>0</xdr:colOff>
      <xdr:row>424</xdr:row>
      <xdr:rowOff>85725</xdr:rowOff>
    </xdr:to>
    <xdr:sp>
      <xdr:nvSpPr>
        <xdr:cNvPr id="629" name="Line 683"/>
        <xdr:cNvSpPr>
          <a:spLocks/>
        </xdr:cNvSpPr>
      </xdr:nvSpPr>
      <xdr:spPr>
        <a:xfrm flipV="1">
          <a:off x="4000500" y="759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426</xdr:row>
      <xdr:rowOff>85725</xdr:rowOff>
    </xdr:from>
    <xdr:to>
      <xdr:col>3</xdr:col>
      <xdr:colOff>0</xdr:colOff>
      <xdr:row>426</xdr:row>
      <xdr:rowOff>85725</xdr:rowOff>
    </xdr:to>
    <xdr:sp>
      <xdr:nvSpPr>
        <xdr:cNvPr id="630" name="Line 684"/>
        <xdr:cNvSpPr>
          <a:spLocks/>
        </xdr:cNvSpPr>
      </xdr:nvSpPr>
      <xdr:spPr>
        <a:xfrm flipV="1">
          <a:off x="4000500" y="762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427</xdr:row>
      <xdr:rowOff>85725</xdr:rowOff>
    </xdr:from>
    <xdr:to>
      <xdr:col>3</xdr:col>
      <xdr:colOff>0</xdr:colOff>
      <xdr:row>427</xdr:row>
      <xdr:rowOff>85725</xdr:rowOff>
    </xdr:to>
    <xdr:sp>
      <xdr:nvSpPr>
        <xdr:cNvPr id="631" name="Line 685"/>
        <xdr:cNvSpPr>
          <a:spLocks/>
        </xdr:cNvSpPr>
      </xdr:nvSpPr>
      <xdr:spPr>
        <a:xfrm flipV="1">
          <a:off x="4000500" y="764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428</xdr:row>
      <xdr:rowOff>85725</xdr:rowOff>
    </xdr:from>
    <xdr:to>
      <xdr:col>3</xdr:col>
      <xdr:colOff>0</xdr:colOff>
      <xdr:row>428</xdr:row>
      <xdr:rowOff>85725</xdr:rowOff>
    </xdr:to>
    <xdr:sp>
      <xdr:nvSpPr>
        <xdr:cNvPr id="632" name="Line 686"/>
        <xdr:cNvSpPr>
          <a:spLocks/>
        </xdr:cNvSpPr>
      </xdr:nvSpPr>
      <xdr:spPr>
        <a:xfrm flipV="1">
          <a:off x="4000500" y="766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429</xdr:row>
      <xdr:rowOff>85725</xdr:rowOff>
    </xdr:from>
    <xdr:to>
      <xdr:col>3</xdr:col>
      <xdr:colOff>0</xdr:colOff>
      <xdr:row>429</xdr:row>
      <xdr:rowOff>85725</xdr:rowOff>
    </xdr:to>
    <xdr:sp>
      <xdr:nvSpPr>
        <xdr:cNvPr id="633" name="Line 687"/>
        <xdr:cNvSpPr>
          <a:spLocks/>
        </xdr:cNvSpPr>
      </xdr:nvSpPr>
      <xdr:spPr>
        <a:xfrm flipV="1">
          <a:off x="4000500" y="767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430</xdr:row>
      <xdr:rowOff>85725</xdr:rowOff>
    </xdr:from>
    <xdr:to>
      <xdr:col>3</xdr:col>
      <xdr:colOff>0</xdr:colOff>
      <xdr:row>430</xdr:row>
      <xdr:rowOff>85725</xdr:rowOff>
    </xdr:to>
    <xdr:sp>
      <xdr:nvSpPr>
        <xdr:cNvPr id="634" name="Line 688"/>
        <xdr:cNvSpPr>
          <a:spLocks/>
        </xdr:cNvSpPr>
      </xdr:nvSpPr>
      <xdr:spPr>
        <a:xfrm flipV="1">
          <a:off x="4000500" y="769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431</xdr:row>
      <xdr:rowOff>85725</xdr:rowOff>
    </xdr:from>
    <xdr:to>
      <xdr:col>3</xdr:col>
      <xdr:colOff>0</xdr:colOff>
      <xdr:row>431</xdr:row>
      <xdr:rowOff>85725</xdr:rowOff>
    </xdr:to>
    <xdr:sp>
      <xdr:nvSpPr>
        <xdr:cNvPr id="635" name="Line 690"/>
        <xdr:cNvSpPr>
          <a:spLocks/>
        </xdr:cNvSpPr>
      </xdr:nvSpPr>
      <xdr:spPr>
        <a:xfrm flipV="1">
          <a:off x="4000500" y="770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432</xdr:row>
      <xdr:rowOff>85725</xdr:rowOff>
    </xdr:from>
    <xdr:to>
      <xdr:col>3</xdr:col>
      <xdr:colOff>0</xdr:colOff>
      <xdr:row>432</xdr:row>
      <xdr:rowOff>85725</xdr:rowOff>
    </xdr:to>
    <xdr:sp>
      <xdr:nvSpPr>
        <xdr:cNvPr id="636" name="Line 691"/>
        <xdr:cNvSpPr>
          <a:spLocks/>
        </xdr:cNvSpPr>
      </xdr:nvSpPr>
      <xdr:spPr>
        <a:xfrm flipV="1">
          <a:off x="4000500" y="772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433</xdr:row>
      <xdr:rowOff>85725</xdr:rowOff>
    </xdr:from>
    <xdr:to>
      <xdr:col>3</xdr:col>
      <xdr:colOff>0</xdr:colOff>
      <xdr:row>433</xdr:row>
      <xdr:rowOff>85725</xdr:rowOff>
    </xdr:to>
    <xdr:sp>
      <xdr:nvSpPr>
        <xdr:cNvPr id="637" name="Line 692"/>
        <xdr:cNvSpPr>
          <a:spLocks/>
        </xdr:cNvSpPr>
      </xdr:nvSpPr>
      <xdr:spPr>
        <a:xfrm flipV="1">
          <a:off x="4000500" y="774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434</xdr:row>
      <xdr:rowOff>85725</xdr:rowOff>
    </xdr:from>
    <xdr:to>
      <xdr:col>3</xdr:col>
      <xdr:colOff>0</xdr:colOff>
      <xdr:row>434</xdr:row>
      <xdr:rowOff>85725</xdr:rowOff>
    </xdr:to>
    <xdr:sp>
      <xdr:nvSpPr>
        <xdr:cNvPr id="638" name="Line 693"/>
        <xdr:cNvSpPr>
          <a:spLocks/>
        </xdr:cNvSpPr>
      </xdr:nvSpPr>
      <xdr:spPr>
        <a:xfrm flipV="1">
          <a:off x="4000500" y="775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435</xdr:row>
      <xdr:rowOff>85725</xdr:rowOff>
    </xdr:from>
    <xdr:to>
      <xdr:col>3</xdr:col>
      <xdr:colOff>0</xdr:colOff>
      <xdr:row>435</xdr:row>
      <xdr:rowOff>85725</xdr:rowOff>
    </xdr:to>
    <xdr:sp>
      <xdr:nvSpPr>
        <xdr:cNvPr id="639" name="Line 694"/>
        <xdr:cNvSpPr>
          <a:spLocks/>
        </xdr:cNvSpPr>
      </xdr:nvSpPr>
      <xdr:spPr>
        <a:xfrm flipV="1">
          <a:off x="4000500" y="777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436</xdr:row>
      <xdr:rowOff>85725</xdr:rowOff>
    </xdr:from>
    <xdr:to>
      <xdr:col>3</xdr:col>
      <xdr:colOff>0</xdr:colOff>
      <xdr:row>436</xdr:row>
      <xdr:rowOff>85725</xdr:rowOff>
    </xdr:to>
    <xdr:sp>
      <xdr:nvSpPr>
        <xdr:cNvPr id="640" name="Line 695"/>
        <xdr:cNvSpPr>
          <a:spLocks/>
        </xdr:cNvSpPr>
      </xdr:nvSpPr>
      <xdr:spPr>
        <a:xfrm flipV="1">
          <a:off x="4000500" y="779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437</xdr:row>
      <xdr:rowOff>85725</xdr:rowOff>
    </xdr:from>
    <xdr:to>
      <xdr:col>3</xdr:col>
      <xdr:colOff>0</xdr:colOff>
      <xdr:row>437</xdr:row>
      <xdr:rowOff>85725</xdr:rowOff>
    </xdr:to>
    <xdr:sp>
      <xdr:nvSpPr>
        <xdr:cNvPr id="641" name="Line 696"/>
        <xdr:cNvSpPr>
          <a:spLocks/>
        </xdr:cNvSpPr>
      </xdr:nvSpPr>
      <xdr:spPr>
        <a:xfrm flipV="1">
          <a:off x="4000500" y="780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438</xdr:row>
      <xdr:rowOff>85725</xdr:rowOff>
    </xdr:from>
    <xdr:to>
      <xdr:col>3</xdr:col>
      <xdr:colOff>0</xdr:colOff>
      <xdr:row>438</xdr:row>
      <xdr:rowOff>85725</xdr:rowOff>
    </xdr:to>
    <xdr:sp>
      <xdr:nvSpPr>
        <xdr:cNvPr id="642" name="Line 697"/>
        <xdr:cNvSpPr>
          <a:spLocks/>
        </xdr:cNvSpPr>
      </xdr:nvSpPr>
      <xdr:spPr>
        <a:xfrm flipV="1">
          <a:off x="4000500" y="782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439</xdr:row>
      <xdr:rowOff>85725</xdr:rowOff>
    </xdr:from>
    <xdr:to>
      <xdr:col>3</xdr:col>
      <xdr:colOff>0</xdr:colOff>
      <xdr:row>439</xdr:row>
      <xdr:rowOff>85725</xdr:rowOff>
    </xdr:to>
    <xdr:sp>
      <xdr:nvSpPr>
        <xdr:cNvPr id="643" name="Line 698"/>
        <xdr:cNvSpPr>
          <a:spLocks/>
        </xdr:cNvSpPr>
      </xdr:nvSpPr>
      <xdr:spPr>
        <a:xfrm flipV="1">
          <a:off x="4000500" y="783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440</xdr:row>
      <xdr:rowOff>85725</xdr:rowOff>
    </xdr:from>
    <xdr:to>
      <xdr:col>3</xdr:col>
      <xdr:colOff>0</xdr:colOff>
      <xdr:row>440</xdr:row>
      <xdr:rowOff>85725</xdr:rowOff>
    </xdr:to>
    <xdr:sp>
      <xdr:nvSpPr>
        <xdr:cNvPr id="644" name="Line 699"/>
        <xdr:cNvSpPr>
          <a:spLocks/>
        </xdr:cNvSpPr>
      </xdr:nvSpPr>
      <xdr:spPr>
        <a:xfrm flipV="1">
          <a:off x="4000500" y="785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441</xdr:row>
      <xdr:rowOff>85725</xdr:rowOff>
    </xdr:from>
    <xdr:to>
      <xdr:col>3</xdr:col>
      <xdr:colOff>0</xdr:colOff>
      <xdr:row>441</xdr:row>
      <xdr:rowOff>85725</xdr:rowOff>
    </xdr:to>
    <xdr:sp>
      <xdr:nvSpPr>
        <xdr:cNvPr id="645" name="Line 700"/>
        <xdr:cNvSpPr>
          <a:spLocks/>
        </xdr:cNvSpPr>
      </xdr:nvSpPr>
      <xdr:spPr>
        <a:xfrm flipV="1">
          <a:off x="4000500" y="7871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442</xdr:row>
      <xdr:rowOff>85725</xdr:rowOff>
    </xdr:from>
    <xdr:to>
      <xdr:col>3</xdr:col>
      <xdr:colOff>0</xdr:colOff>
      <xdr:row>442</xdr:row>
      <xdr:rowOff>85725</xdr:rowOff>
    </xdr:to>
    <xdr:sp>
      <xdr:nvSpPr>
        <xdr:cNvPr id="646" name="Line 701"/>
        <xdr:cNvSpPr>
          <a:spLocks/>
        </xdr:cNvSpPr>
      </xdr:nvSpPr>
      <xdr:spPr>
        <a:xfrm flipV="1">
          <a:off x="4000500" y="788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647" name="Line 702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429</xdr:row>
      <xdr:rowOff>85725</xdr:rowOff>
    </xdr:from>
    <xdr:to>
      <xdr:col>3</xdr:col>
      <xdr:colOff>0</xdr:colOff>
      <xdr:row>429</xdr:row>
      <xdr:rowOff>85725</xdr:rowOff>
    </xdr:to>
    <xdr:sp>
      <xdr:nvSpPr>
        <xdr:cNvPr id="648" name="Line 709"/>
        <xdr:cNvSpPr>
          <a:spLocks/>
        </xdr:cNvSpPr>
      </xdr:nvSpPr>
      <xdr:spPr>
        <a:xfrm flipV="1">
          <a:off x="4000500" y="767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430</xdr:row>
      <xdr:rowOff>85725</xdr:rowOff>
    </xdr:from>
    <xdr:to>
      <xdr:col>3</xdr:col>
      <xdr:colOff>0</xdr:colOff>
      <xdr:row>430</xdr:row>
      <xdr:rowOff>85725</xdr:rowOff>
    </xdr:to>
    <xdr:sp>
      <xdr:nvSpPr>
        <xdr:cNvPr id="649" name="Line 710"/>
        <xdr:cNvSpPr>
          <a:spLocks/>
        </xdr:cNvSpPr>
      </xdr:nvSpPr>
      <xdr:spPr>
        <a:xfrm flipV="1">
          <a:off x="4000500" y="769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432</xdr:row>
      <xdr:rowOff>85725</xdr:rowOff>
    </xdr:from>
    <xdr:to>
      <xdr:col>3</xdr:col>
      <xdr:colOff>0</xdr:colOff>
      <xdr:row>432</xdr:row>
      <xdr:rowOff>85725</xdr:rowOff>
    </xdr:to>
    <xdr:sp>
      <xdr:nvSpPr>
        <xdr:cNvPr id="650" name="Line 711"/>
        <xdr:cNvSpPr>
          <a:spLocks/>
        </xdr:cNvSpPr>
      </xdr:nvSpPr>
      <xdr:spPr>
        <a:xfrm flipV="1">
          <a:off x="4000500" y="772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432</xdr:row>
      <xdr:rowOff>85725</xdr:rowOff>
    </xdr:from>
    <xdr:to>
      <xdr:col>3</xdr:col>
      <xdr:colOff>0</xdr:colOff>
      <xdr:row>432</xdr:row>
      <xdr:rowOff>85725</xdr:rowOff>
    </xdr:to>
    <xdr:sp>
      <xdr:nvSpPr>
        <xdr:cNvPr id="651" name="Line 712"/>
        <xdr:cNvSpPr>
          <a:spLocks/>
        </xdr:cNvSpPr>
      </xdr:nvSpPr>
      <xdr:spPr>
        <a:xfrm flipV="1">
          <a:off x="4000500" y="772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432</xdr:row>
      <xdr:rowOff>85725</xdr:rowOff>
    </xdr:from>
    <xdr:to>
      <xdr:col>3</xdr:col>
      <xdr:colOff>0</xdr:colOff>
      <xdr:row>432</xdr:row>
      <xdr:rowOff>85725</xdr:rowOff>
    </xdr:to>
    <xdr:sp>
      <xdr:nvSpPr>
        <xdr:cNvPr id="652" name="Line 713"/>
        <xdr:cNvSpPr>
          <a:spLocks/>
        </xdr:cNvSpPr>
      </xdr:nvSpPr>
      <xdr:spPr>
        <a:xfrm flipV="1">
          <a:off x="4000500" y="772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432</xdr:row>
      <xdr:rowOff>85725</xdr:rowOff>
    </xdr:from>
    <xdr:to>
      <xdr:col>3</xdr:col>
      <xdr:colOff>0</xdr:colOff>
      <xdr:row>432</xdr:row>
      <xdr:rowOff>85725</xdr:rowOff>
    </xdr:to>
    <xdr:sp>
      <xdr:nvSpPr>
        <xdr:cNvPr id="653" name="Line 714"/>
        <xdr:cNvSpPr>
          <a:spLocks/>
        </xdr:cNvSpPr>
      </xdr:nvSpPr>
      <xdr:spPr>
        <a:xfrm flipV="1">
          <a:off x="4000500" y="772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435</xdr:row>
      <xdr:rowOff>85725</xdr:rowOff>
    </xdr:from>
    <xdr:to>
      <xdr:col>3</xdr:col>
      <xdr:colOff>0</xdr:colOff>
      <xdr:row>435</xdr:row>
      <xdr:rowOff>85725</xdr:rowOff>
    </xdr:to>
    <xdr:sp>
      <xdr:nvSpPr>
        <xdr:cNvPr id="654" name="Line 715"/>
        <xdr:cNvSpPr>
          <a:spLocks/>
        </xdr:cNvSpPr>
      </xdr:nvSpPr>
      <xdr:spPr>
        <a:xfrm flipV="1">
          <a:off x="4000500" y="777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436</xdr:row>
      <xdr:rowOff>85725</xdr:rowOff>
    </xdr:from>
    <xdr:to>
      <xdr:col>3</xdr:col>
      <xdr:colOff>0</xdr:colOff>
      <xdr:row>436</xdr:row>
      <xdr:rowOff>85725</xdr:rowOff>
    </xdr:to>
    <xdr:sp>
      <xdr:nvSpPr>
        <xdr:cNvPr id="655" name="Line 716"/>
        <xdr:cNvSpPr>
          <a:spLocks/>
        </xdr:cNvSpPr>
      </xdr:nvSpPr>
      <xdr:spPr>
        <a:xfrm flipV="1">
          <a:off x="4000500" y="779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438</xdr:row>
      <xdr:rowOff>85725</xdr:rowOff>
    </xdr:from>
    <xdr:to>
      <xdr:col>3</xdr:col>
      <xdr:colOff>0</xdr:colOff>
      <xdr:row>438</xdr:row>
      <xdr:rowOff>85725</xdr:rowOff>
    </xdr:to>
    <xdr:sp>
      <xdr:nvSpPr>
        <xdr:cNvPr id="656" name="Line 717"/>
        <xdr:cNvSpPr>
          <a:spLocks/>
        </xdr:cNvSpPr>
      </xdr:nvSpPr>
      <xdr:spPr>
        <a:xfrm flipV="1">
          <a:off x="4000500" y="782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435</xdr:row>
      <xdr:rowOff>85725</xdr:rowOff>
    </xdr:from>
    <xdr:to>
      <xdr:col>3</xdr:col>
      <xdr:colOff>0</xdr:colOff>
      <xdr:row>435</xdr:row>
      <xdr:rowOff>85725</xdr:rowOff>
    </xdr:to>
    <xdr:sp>
      <xdr:nvSpPr>
        <xdr:cNvPr id="657" name="Line 718"/>
        <xdr:cNvSpPr>
          <a:spLocks/>
        </xdr:cNvSpPr>
      </xdr:nvSpPr>
      <xdr:spPr>
        <a:xfrm flipV="1">
          <a:off x="4000500" y="777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436</xdr:row>
      <xdr:rowOff>85725</xdr:rowOff>
    </xdr:from>
    <xdr:to>
      <xdr:col>3</xdr:col>
      <xdr:colOff>0</xdr:colOff>
      <xdr:row>436</xdr:row>
      <xdr:rowOff>85725</xdr:rowOff>
    </xdr:to>
    <xdr:sp>
      <xdr:nvSpPr>
        <xdr:cNvPr id="658" name="Line 719"/>
        <xdr:cNvSpPr>
          <a:spLocks/>
        </xdr:cNvSpPr>
      </xdr:nvSpPr>
      <xdr:spPr>
        <a:xfrm flipV="1">
          <a:off x="4000500" y="779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438</xdr:row>
      <xdr:rowOff>85725</xdr:rowOff>
    </xdr:from>
    <xdr:to>
      <xdr:col>3</xdr:col>
      <xdr:colOff>0</xdr:colOff>
      <xdr:row>438</xdr:row>
      <xdr:rowOff>85725</xdr:rowOff>
    </xdr:to>
    <xdr:sp>
      <xdr:nvSpPr>
        <xdr:cNvPr id="659" name="Line 720"/>
        <xdr:cNvSpPr>
          <a:spLocks/>
        </xdr:cNvSpPr>
      </xdr:nvSpPr>
      <xdr:spPr>
        <a:xfrm flipV="1">
          <a:off x="4000500" y="782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439</xdr:row>
      <xdr:rowOff>85725</xdr:rowOff>
    </xdr:from>
    <xdr:to>
      <xdr:col>3</xdr:col>
      <xdr:colOff>0</xdr:colOff>
      <xdr:row>439</xdr:row>
      <xdr:rowOff>85725</xdr:rowOff>
    </xdr:to>
    <xdr:sp>
      <xdr:nvSpPr>
        <xdr:cNvPr id="660" name="Line 721"/>
        <xdr:cNvSpPr>
          <a:spLocks/>
        </xdr:cNvSpPr>
      </xdr:nvSpPr>
      <xdr:spPr>
        <a:xfrm flipV="1">
          <a:off x="4000500" y="783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435</xdr:row>
      <xdr:rowOff>85725</xdr:rowOff>
    </xdr:from>
    <xdr:to>
      <xdr:col>3</xdr:col>
      <xdr:colOff>0</xdr:colOff>
      <xdr:row>435</xdr:row>
      <xdr:rowOff>85725</xdr:rowOff>
    </xdr:to>
    <xdr:sp>
      <xdr:nvSpPr>
        <xdr:cNvPr id="661" name="Line 722"/>
        <xdr:cNvSpPr>
          <a:spLocks/>
        </xdr:cNvSpPr>
      </xdr:nvSpPr>
      <xdr:spPr>
        <a:xfrm flipV="1">
          <a:off x="4000500" y="777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436</xdr:row>
      <xdr:rowOff>85725</xdr:rowOff>
    </xdr:from>
    <xdr:to>
      <xdr:col>3</xdr:col>
      <xdr:colOff>0</xdr:colOff>
      <xdr:row>436</xdr:row>
      <xdr:rowOff>85725</xdr:rowOff>
    </xdr:to>
    <xdr:sp>
      <xdr:nvSpPr>
        <xdr:cNvPr id="662" name="Line 723"/>
        <xdr:cNvSpPr>
          <a:spLocks/>
        </xdr:cNvSpPr>
      </xdr:nvSpPr>
      <xdr:spPr>
        <a:xfrm flipV="1">
          <a:off x="4000500" y="779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437</xdr:row>
      <xdr:rowOff>85725</xdr:rowOff>
    </xdr:from>
    <xdr:to>
      <xdr:col>3</xdr:col>
      <xdr:colOff>0</xdr:colOff>
      <xdr:row>437</xdr:row>
      <xdr:rowOff>85725</xdr:rowOff>
    </xdr:to>
    <xdr:sp>
      <xdr:nvSpPr>
        <xdr:cNvPr id="663" name="Line 724"/>
        <xdr:cNvSpPr>
          <a:spLocks/>
        </xdr:cNvSpPr>
      </xdr:nvSpPr>
      <xdr:spPr>
        <a:xfrm flipV="1">
          <a:off x="4000500" y="780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438</xdr:row>
      <xdr:rowOff>85725</xdr:rowOff>
    </xdr:from>
    <xdr:to>
      <xdr:col>3</xdr:col>
      <xdr:colOff>0</xdr:colOff>
      <xdr:row>438</xdr:row>
      <xdr:rowOff>85725</xdr:rowOff>
    </xdr:to>
    <xdr:sp>
      <xdr:nvSpPr>
        <xdr:cNvPr id="664" name="Line 725"/>
        <xdr:cNvSpPr>
          <a:spLocks/>
        </xdr:cNvSpPr>
      </xdr:nvSpPr>
      <xdr:spPr>
        <a:xfrm flipV="1">
          <a:off x="4000500" y="782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435</xdr:row>
      <xdr:rowOff>85725</xdr:rowOff>
    </xdr:from>
    <xdr:to>
      <xdr:col>3</xdr:col>
      <xdr:colOff>0</xdr:colOff>
      <xdr:row>435</xdr:row>
      <xdr:rowOff>85725</xdr:rowOff>
    </xdr:to>
    <xdr:sp>
      <xdr:nvSpPr>
        <xdr:cNvPr id="665" name="Line 726"/>
        <xdr:cNvSpPr>
          <a:spLocks/>
        </xdr:cNvSpPr>
      </xdr:nvSpPr>
      <xdr:spPr>
        <a:xfrm flipV="1">
          <a:off x="4000500" y="777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436</xdr:row>
      <xdr:rowOff>85725</xdr:rowOff>
    </xdr:from>
    <xdr:to>
      <xdr:col>3</xdr:col>
      <xdr:colOff>0</xdr:colOff>
      <xdr:row>436</xdr:row>
      <xdr:rowOff>85725</xdr:rowOff>
    </xdr:to>
    <xdr:sp>
      <xdr:nvSpPr>
        <xdr:cNvPr id="666" name="Line 727"/>
        <xdr:cNvSpPr>
          <a:spLocks/>
        </xdr:cNvSpPr>
      </xdr:nvSpPr>
      <xdr:spPr>
        <a:xfrm flipV="1">
          <a:off x="4000500" y="779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437</xdr:row>
      <xdr:rowOff>85725</xdr:rowOff>
    </xdr:from>
    <xdr:to>
      <xdr:col>3</xdr:col>
      <xdr:colOff>0</xdr:colOff>
      <xdr:row>437</xdr:row>
      <xdr:rowOff>85725</xdr:rowOff>
    </xdr:to>
    <xdr:sp>
      <xdr:nvSpPr>
        <xdr:cNvPr id="667" name="Line 728"/>
        <xdr:cNvSpPr>
          <a:spLocks/>
        </xdr:cNvSpPr>
      </xdr:nvSpPr>
      <xdr:spPr>
        <a:xfrm flipV="1">
          <a:off x="4000500" y="780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438</xdr:row>
      <xdr:rowOff>85725</xdr:rowOff>
    </xdr:from>
    <xdr:to>
      <xdr:col>3</xdr:col>
      <xdr:colOff>0</xdr:colOff>
      <xdr:row>438</xdr:row>
      <xdr:rowOff>85725</xdr:rowOff>
    </xdr:to>
    <xdr:sp>
      <xdr:nvSpPr>
        <xdr:cNvPr id="668" name="Line 729"/>
        <xdr:cNvSpPr>
          <a:spLocks/>
        </xdr:cNvSpPr>
      </xdr:nvSpPr>
      <xdr:spPr>
        <a:xfrm flipV="1">
          <a:off x="4000500" y="782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442</xdr:row>
      <xdr:rowOff>85725</xdr:rowOff>
    </xdr:from>
    <xdr:to>
      <xdr:col>3</xdr:col>
      <xdr:colOff>0</xdr:colOff>
      <xdr:row>442</xdr:row>
      <xdr:rowOff>85725</xdr:rowOff>
    </xdr:to>
    <xdr:sp>
      <xdr:nvSpPr>
        <xdr:cNvPr id="669" name="Line 730"/>
        <xdr:cNvSpPr>
          <a:spLocks/>
        </xdr:cNvSpPr>
      </xdr:nvSpPr>
      <xdr:spPr>
        <a:xfrm flipV="1">
          <a:off x="4000500" y="788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670" name="Line 731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431</xdr:row>
      <xdr:rowOff>85725</xdr:rowOff>
    </xdr:from>
    <xdr:to>
      <xdr:col>3</xdr:col>
      <xdr:colOff>0</xdr:colOff>
      <xdr:row>431</xdr:row>
      <xdr:rowOff>85725</xdr:rowOff>
    </xdr:to>
    <xdr:sp>
      <xdr:nvSpPr>
        <xdr:cNvPr id="671" name="Line 732"/>
        <xdr:cNvSpPr>
          <a:spLocks/>
        </xdr:cNvSpPr>
      </xdr:nvSpPr>
      <xdr:spPr>
        <a:xfrm flipV="1">
          <a:off x="4000500" y="770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432</xdr:row>
      <xdr:rowOff>85725</xdr:rowOff>
    </xdr:from>
    <xdr:to>
      <xdr:col>3</xdr:col>
      <xdr:colOff>0</xdr:colOff>
      <xdr:row>432</xdr:row>
      <xdr:rowOff>85725</xdr:rowOff>
    </xdr:to>
    <xdr:sp>
      <xdr:nvSpPr>
        <xdr:cNvPr id="672" name="Line 733"/>
        <xdr:cNvSpPr>
          <a:spLocks/>
        </xdr:cNvSpPr>
      </xdr:nvSpPr>
      <xdr:spPr>
        <a:xfrm flipV="1">
          <a:off x="4000500" y="772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435</xdr:row>
      <xdr:rowOff>85725</xdr:rowOff>
    </xdr:from>
    <xdr:to>
      <xdr:col>3</xdr:col>
      <xdr:colOff>0</xdr:colOff>
      <xdr:row>435</xdr:row>
      <xdr:rowOff>85725</xdr:rowOff>
    </xdr:to>
    <xdr:sp>
      <xdr:nvSpPr>
        <xdr:cNvPr id="673" name="Line 734"/>
        <xdr:cNvSpPr>
          <a:spLocks/>
        </xdr:cNvSpPr>
      </xdr:nvSpPr>
      <xdr:spPr>
        <a:xfrm flipV="1">
          <a:off x="4000500" y="777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436</xdr:row>
      <xdr:rowOff>85725</xdr:rowOff>
    </xdr:from>
    <xdr:to>
      <xdr:col>3</xdr:col>
      <xdr:colOff>0</xdr:colOff>
      <xdr:row>436</xdr:row>
      <xdr:rowOff>85725</xdr:rowOff>
    </xdr:to>
    <xdr:sp>
      <xdr:nvSpPr>
        <xdr:cNvPr id="674" name="Line 735"/>
        <xdr:cNvSpPr>
          <a:spLocks/>
        </xdr:cNvSpPr>
      </xdr:nvSpPr>
      <xdr:spPr>
        <a:xfrm flipV="1">
          <a:off x="4000500" y="779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437</xdr:row>
      <xdr:rowOff>85725</xdr:rowOff>
    </xdr:from>
    <xdr:to>
      <xdr:col>3</xdr:col>
      <xdr:colOff>0</xdr:colOff>
      <xdr:row>437</xdr:row>
      <xdr:rowOff>85725</xdr:rowOff>
    </xdr:to>
    <xdr:sp>
      <xdr:nvSpPr>
        <xdr:cNvPr id="675" name="Line 736"/>
        <xdr:cNvSpPr>
          <a:spLocks/>
        </xdr:cNvSpPr>
      </xdr:nvSpPr>
      <xdr:spPr>
        <a:xfrm flipV="1">
          <a:off x="4000500" y="780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438</xdr:row>
      <xdr:rowOff>85725</xdr:rowOff>
    </xdr:from>
    <xdr:to>
      <xdr:col>3</xdr:col>
      <xdr:colOff>0</xdr:colOff>
      <xdr:row>438</xdr:row>
      <xdr:rowOff>85725</xdr:rowOff>
    </xdr:to>
    <xdr:sp>
      <xdr:nvSpPr>
        <xdr:cNvPr id="676" name="Line 737"/>
        <xdr:cNvSpPr>
          <a:spLocks/>
        </xdr:cNvSpPr>
      </xdr:nvSpPr>
      <xdr:spPr>
        <a:xfrm flipV="1">
          <a:off x="4000500" y="782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442</xdr:row>
      <xdr:rowOff>85725</xdr:rowOff>
    </xdr:from>
    <xdr:to>
      <xdr:col>3</xdr:col>
      <xdr:colOff>0</xdr:colOff>
      <xdr:row>442</xdr:row>
      <xdr:rowOff>85725</xdr:rowOff>
    </xdr:to>
    <xdr:sp>
      <xdr:nvSpPr>
        <xdr:cNvPr id="677" name="Line 738"/>
        <xdr:cNvSpPr>
          <a:spLocks/>
        </xdr:cNvSpPr>
      </xdr:nvSpPr>
      <xdr:spPr>
        <a:xfrm flipV="1">
          <a:off x="4000500" y="788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678" name="Line 739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679" name="Line 741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441</xdr:row>
      <xdr:rowOff>85725</xdr:rowOff>
    </xdr:from>
    <xdr:to>
      <xdr:col>3</xdr:col>
      <xdr:colOff>0</xdr:colOff>
      <xdr:row>441</xdr:row>
      <xdr:rowOff>85725</xdr:rowOff>
    </xdr:to>
    <xdr:sp>
      <xdr:nvSpPr>
        <xdr:cNvPr id="680" name="Line 742"/>
        <xdr:cNvSpPr>
          <a:spLocks/>
        </xdr:cNvSpPr>
      </xdr:nvSpPr>
      <xdr:spPr>
        <a:xfrm flipV="1">
          <a:off x="4000500" y="7871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442</xdr:row>
      <xdr:rowOff>85725</xdr:rowOff>
    </xdr:from>
    <xdr:to>
      <xdr:col>3</xdr:col>
      <xdr:colOff>0</xdr:colOff>
      <xdr:row>442</xdr:row>
      <xdr:rowOff>85725</xdr:rowOff>
    </xdr:to>
    <xdr:sp>
      <xdr:nvSpPr>
        <xdr:cNvPr id="681" name="Line 743"/>
        <xdr:cNvSpPr>
          <a:spLocks/>
        </xdr:cNvSpPr>
      </xdr:nvSpPr>
      <xdr:spPr>
        <a:xfrm flipV="1">
          <a:off x="4000500" y="788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682" name="Line 744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442</xdr:row>
      <xdr:rowOff>85725</xdr:rowOff>
    </xdr:from>
    <xdr:to>
      <xdr:col>3</xdr:col>
      <xdr:colOff>0</xdr:colOff>
      <xdr:row>442</xdr:row>
      <xdr:rowOff>85725</xdr:rowOff>
    </xdr:to>
    <xdr:sp>
      <xdr:nvSpPr>
        <xdr:cNvPr id="683" name="Line 745"/>
        <xdr:cNvSpPr>
          <a:spLocks/>
        </xdr:cNvSpPr>
      </xdr:nvSpPr>
      <xdr:spPr>
        <a:xfrm flipV="1">
          <a:off x="4000500" y="788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684" name="Line 746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408</xdr:row>
      <xdr:rowOff>85725</xdr:rowOff>
    </xdr:from>
    <xdr:to>
      <xdr:col>3</xdr:col>
      <xdr:colOff>0</xdr:colOff>
      <xdr:row>408</xdr:row>
      <xdr:rowOff>85725</xdr:rowOff>
    </xdr:to>
    <xdr:sp>
      <xdr:nvSpPr>
        <xdr:cNvPr id="685" name="Line 750"/>
        <xdr:cNvSpPr>
          <a:spLocks/>
        </xdr:cNvSpPr>
      </xdr:nvSpPr>
      <xdr:spPr>
        <a:xfrm flipV="1">
          <a:off x="4000500" y="7337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409</xdr:row>
      <xdr:rowOff>85725</xdr:rowOff>
    </xdr:from>
    <xdr:to>
      <xdr:col>3</xdr:col>
      <xdr:colOff>0</xdr:colOff>
      <xdr:row>409</xdr:row>
      <xdr:rowOff>85725</xdr:rowOff>
    </xdr:to>
    <xdr:sp>
      <xdr:nvSpPr>
        <xdr:cNvPr id="686" name="Line 751"/>
        <xdr:cNvSpPr>
          <a:spLocks/>
        </xdr:cNvSpPr>
      </xdr:nvSpPr>
      <xdr:spPr>
        <a:xfrm flipV="1">
          <a:off x="4000500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389</xdr:row>
      <xdr:rowOff>85725</xdr:rowOff>
    </xdr:from>
    <xdr:to>
      <xdr:col>3</xdr:col>
      <xdr:colOff>0</xdr:colOff>
      <xdr:row>389</xdr:row>
      <xdr:rowOff>85725</xdr:rowOff>
    </xdr:to>
    <xdr:sp>
      <xdr:nvSpPr>
        <xdr:cNvPr id="687" name="Line 752"/>
        <xdr:cNvSpPr>
          <a:spLocks/>
        </xdr:cNvSpPr>
      </xdr:nvSpPr>
      <xdr:spPr>
        <a:xfrm flipV="1">
          <a:off x="4000500" y="7029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390</xdr:row>
      <xdr:rowOff>85725</xdr:rowOff>
    </xdr:from>
    <xdr:to>
      <xdr:col>3</xdr:col>
      <xdr:colOff>0</xdr:colOff>
      <xdr:row>390</xdr:row>
      <xdr:rowOff>85725</xdr:rowOff>
    </xdr:to>
    <xdr:sp>
      <xdr:nvSpPr>
        <xdr:cNvPr id="688" name="Line 753"/>
        <xdr:cNvSpPr>
          <a:spLocks/>
        </xdr:cNvSpPr>
      </xdr:nvSpPr>
      <xdr:spPr>
        <a:xfrm flipV="1">
          <a:off x="4000500" y="704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433</xdr:row>
      <xdr:rowOff>85725</xdr:rowOff>
    </xdr:from>
    <xdr:to>
      <xdr:col>3</xdr:col>
      <xdr:colOff>0</xdr:colOff>
      <xdr:row>433</xdr:row>
      <xdr:rowOff>85725</xdr:rowOff>
    </xdr:to>
    <xdr:sp>
      <xdr:nvSpPr>
        <xdr:cNvPr id="689" name="Line 754"/>
        <xdr:cNvSpPr>
          <a:spLocks/>
        </xdr:cNvSpPr>
      </xdr:nvSpPr>
      <xdr:spPr>
        <a:xfrm flipV="1">
          <a:off x="4000500" y="774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434</xdr:row>
      <xdr:rowOff>85725</xdr:rowOff>
    </xdr:from>
    <xdr:to>
      <xdr:col>3</xdr:col>
      <xdr:colOff>0</xdr:colOff>
      <xdr:row>434</xdr:row>
      <xdr:rowOff>85725</xdr:rowOff>
    </xdr:to>
    <xdr:sp>
      <xdr:nvSpPr>
        <xdr:cNvPr id="690" name="Line 755"/>
        <xdr:cNvSpPr>
          <a:spLocks/>
        </xdr:cNvSpPr>
      </xdr:nvSpPr>
      <xdr:spPr>
        <a:xfrm flipV="1">
          <a:off x="4000500" y="775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437</xdr:row>
      <xdr:rowOff>85725</xdr:rowOff>
    </xdr:from>
    <xdr:to>
      <xdr:col>3</xdr:col>
      <xdr:colOff>0</xdr:colOff>
      <xdr:row>437</xdr:row>
      <xdr:rowOff>85725</xdr:rowOff>
    </xdr:to>
    <xdr:sp>
      <xdr:nvSpPr>
        <xdr:cNvPr id="691" name="Line 756"/>
        <xdr:cNvSpPr>
          <a:spLocks/>
        </xdr:cNvSpPr>
      </xdr:nvSpPr>
      <xdr:spPr>
        <a:xfrm flipV="1">
          <a:off x="4000500" y="780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428</xdr:row>
      <xdr:rowOff>85725</xdr:rowOff>
    </xdr:from>
    <xdr:to>
      <xdr:col>3</xdr:col>
      <xdr:colOff>0</xdr:colOff>
      <xdr:row>428</xdr:row>
      <xdr:rowOff>85725</xdr:rowOff>
    </xdr:to>
    <xdr:sp>
      <xdr:nvSpPr>
        <xdr:cNvPr id="692" name="Line 757"/>
        <xdr:cNvSpPr>
          <a:spLocks/>
        </xdr:cNvSpPr>
      </xdr:nvSpPr>
      <xdr:spPr>
        <a:xfrm flipV="1">
          <a:off x="4000500" y="766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426</xdr:row>
      <xdr:rowOff>85725</xdr:rowOff>
    </xdr:from>
    <xdr:to>
      <xdr:col>3</xdr:col>
      <xdr:colOff>0</xdr:colOff>
      <xdr:row>426</xdr:row>
      <xdr:rowOff>85725</xdr:rowOff>
    </xdr:to>
    <xdr:sp>
      <xdr:nvSpPr>
        <xdr:cNvPr id="693" name="Line 758"/>
        <xdr:cNvSpPr>
          <a:spLocks/>
        </xdr:cNvSpPr>
      </xdr:nvSpPr>
      <xdr:spPr>
        <a:xfrm flipV="1">
          <a:off x="4000500" y="762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406</xdr:row>
      <xdr:rowOff>85725</xdr:rowOff>
    </xdr:from>
    <xdr:to>
      <xdr:col>3</xdr:col>
      <xdr:colOff>0</xdr:colOff>
      <xdr:row>406</xdr:row>
      <xdr:rowOff>85725</xdr:rowOff>
    </xdr:to>
    <xdr:sp>
      <xdr:nvSpPr>
        <xdr:cNvPr id="694" name="Line 759"/>
        <xdr:cNvSpPr>
          <a:spLocks/>
        </xdr:cNvSpPr>
      </xdr:nvSpPr>
      <xdr:spPr>
        <a:xfrm flipV="1">
          <a:off x="4000500" y="7304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406</xdr:row>
      <xdr:rowOff>85725</xdr:rowOff>
    </xdr:from>
    <xdr:to>
      <xdr:col>3</xdr:col>
      <xdr:colOff>0</xdr:colOff>
      <xdr:row>406</xdr:row>
      <xdr:rowOff>85725</xdr:rowOff>
    </xdr:to>
    <xdr:sp>
      <xdr:nvSpPr>
        <xdr:cNvPr id="695" name="Line 760"/>
        <xdr:cNvSpPr>
          <a:spLocks/>
        </xdr:cNvSpPr>
      </xdr:nvSpPr>
      <xdr:spPr>
        <a:xfrm flipV="1">
          <a:off x="4000500" y="7304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416</xdr:row>
      <xdr:rowOff>85725</xdr:rowOff>
    </xdr:from>
    <xdr:to>
      <xdr:col>3</xdr:col>
      <xdr:colOff>0</xdr:colOff>
      <xdr:row>416</xdr:row>
      <xdr:rowOff>85725</xdr:rowOff>
    </xdr:to>
    <xdr:sp>
      <xdr:nvSpPr>
        <xdr:cNvPr id="696" name="Line 761"/>
        <xdr:cNvSpPr>
          <a:spLocks/>
        </xdr:cNvSpPr>
      </xdr:nvSpPr>
      <xdr:spPr>
        <a:xfrm flipV="1">
          <a:off x="4000500" y="7466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417</xdr:row>
      <xdr:rowOff>85725</xdr:rowOff>
    </xdr:from>
    <xdr:to>
      <xdr:col>3</xdr:col>
      <xdr:colOff>0</xdr:colOff>
      <xdr:row>417</xdr:row>
      <xdr:rowOff>85725</xdr:rowOff>
    </xdr:to>
    <xdr:sp>
      <xdr:nvSpPr>
        <xdr:cNvPr id="697" name="Line 762"/>
        <xdr:cNvSpPr>
          <a:spLocks/>
        </xdr:cNvSpPr>
      </xdr:nvSpPr>
      <xdr:spPr>
        <a:xfrm flipV="1">
          <a:off x="4000500" y="7482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418</xdr:row>
      <xdr:rowOff>85725</xdr:rowOff>
    </xdr:from>
    <xdr:to>
      <xdr:col>3</xdr:col>
      <xdr:colOff>0</xdr:colOff>
      <xdr:row>418</xdr:row>
      <xdr:rowOff>85725</xdr:rowOff>
    </xdr:to>
    <xdr:sp>
      <xdr:nvSpPr>
        <xdr:cNvPr id="698" name="Line 763"/>
        <xdr:cNvSpPr>
          <a:spLocks/>
        </xdr:cNvSpPr>
      </xdr:nvSpPr>
      <xdr:spPr>
        <a:xfrm flipV="1">
          <a:off x="4000500" y="749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419</xdr:row>
      <xdr:rowOff>85725</xdr:rowOff>
    </xdr:from>
    <xdr:to>
      <xdr:col>3</xdr:col>
      <xdr:colOff>0</xdr:colOff>
      <xdr:row>419</xdr:row>
      <xdr:rowOff>85725</xdr:rowOff>
    </xdr:to>
    <xdr:sp>
      <xdr:nvSpPr>
        <xdr:cNvPr id="699" name="Line 764"/>
        <xdr:cNvSpPr>
          <a:spLocks/>
        </xdr:cNvSpPr>
      </xdr:nvSpPr>
      <xdr:spPr>
        <a:xfrm flipV="1">
          <a:off x="4000500" y="7515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420</xdr:row>
      <xdr:rowOff>85725</xdr:rowOff>
    </xdr:from>
    <xdr:to>
      <xdr:col>3</xdr:col>
      <xdr:colOff>0</xdr:colOff>
      <xdr:row>420</xdr:row>
      <xdr:rowOff>85725</xdr:rowOff>
    </xdr:to>
    <xdr:sp>
      <xdr:nvSpPr>
        <xdr:cNvPr id="700" name="Line 765"/>
        <xdr:cNvSpPr>
          <a:spLocks/>
        </xdr:cNvSpPr>
      </xdr:nvSpPr>
      <xdr:spPr>
        <a:xfrm flipV="1">
          <a:off x="4000500" y="7531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421</xdr:row>
      <xdr:rowOff>85725</xdr:rowOff>
    </xdr:from>
    <xdr:to>
      <xdr:col>3</xdr:col>
      <xdr:colOff>0</xdr:colOff>
      <xdr:row>421</xdr:row>
      <xdr:rowOff>85725</xdr:rowOff>
    </xdr:to>
    <xdr:sp>
      <xdr:nvSpPr>
        <xdr:cNvPr id="701" name="Line 766"/>
        <xdr:cNvSpPr>
          <a:spLocks/>
        </xdr:cNvSpPr>
      </xdr:nvSpPr>
      <xdr:spPr>
        <a:xfrm flipV="1">
          <a:off x="40005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422</xdr:row>
      <xdr:rowOff>85725</xdr:rowOff>
    </xdr:from>
    <xdr:to>
      <xdr:col>3</xdr:col>
      <xdr:colOff>0</xdr:colOff>
      <xdr:row>422</xdr:row>
      <xdr:rowOff>85725</xdr:rowOff>
    </xdr:to>
    <xdr:sp>
      <xdr:nvSpPr>
        <xdr:cNvPr id="702" name="Line 767"/>
        <xdr:cNvSpPr>
          <a:spLocks/>
        </xdr:cNvSpPr>
      </xdr:nvSpPr>
      <xdr:spPr>
        <a:xfrm flipV="1">
          <a:off x="4000500" y="7563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423</xdr:row>
      <xdr:rowOff>85725</xdr:rowOff>
    </xdr:from>
    <xdr:to>
      <xdr:col>3</xdr:col>
      <xdr:colOff>0</xdr:colOff>
      <xdr:row>423</xdr:row>
      <xdr:rowOff>85725</xdr:rowOff>
    </xdr:to>
    <xdr:sp>
      <xdr:nvSpPr>
        <xdr:cNvPr id="703" name="Line 768"/>
        <xdr:cNvSpPr>
          <a:spLocks/>
        </xdr:cNvSpPr>
      </xdr:nvSpPr>
      <xdr:spPr>
        <a:xfrm flipV="1">
          <a:off x="4000500" y="7579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424</xdr:row>
      <xdr:rowOff>85725</xdr:rowOff>
    </xdr:from>
    <xdr:to>
      <xdr:col>3</xdr:col>
      <xdr:colOff>0</xdr:colOff>
      <xdr:row>424</xdr:row>
      <xdr:rowOff>85725</xdr:rowOff>
    </xdr:to>
    <xdr:sp>
      <xdr:nvSpPr>
        <xdr:cNvPr id="704" name="Line 769"/>
        <xdr:cNvSpPr>
          <a:spLocks/>
        </xdr:cNvSpPr>
      </xdr:nvSpPr>
      <xdr:spPr>
        <a:xfrm flipV="1">
          <a:off x="4000500" y="759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416</xdr:row>
      <xdr:rowOff>85725</xdr:rowOff>
    </xdr:from>
    <xdr:to>
      <xdr:col>3</xdr:col>
      <xdr:colOff>0</xdr:colOff>
      <xdr:row>416</xdr:row>
      <xdr:rowOff>85725</xdr:rowOff>
    </xdr:to>
    <xdr:sp>
      <xdr:nvSpPr>
        <xdr:cNvPr id="705" name="Line 770"/>
        <xdr:cNvSpPr>
          <a:spLocks/>
        </xdr:cNvSpPr>
      </xdr:nvSpPr>
      <xdr:spPr>
        <a:xfrm flipV="1">
          <a:off x="4000500" y="7466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417</xdr:row>
      <xdr:rowOff>85725</xdr:rowOff>
    </xdr:from>
    <xdr:to>
      <xdr:col>3</xdr:col>
      <xdr:colOff>0</xdr:colOff>
      <xdr:row>417</xdr:row>
      <xdr:rowOff>85725</xdr:rowOff>
    </xdr:to>
    <xdr:sp>
      <xdr:nvSpPr>
        <xdr:cNvPr id="706" name="Line 771"/>
        <xdr:cNvSpPr>
          <a:spLocks/>
        </xdr:cNvSpPr>
      </xdr:nvSpPr>
      <xdr:spPr>
        <a:xfrm flipV="1">
          <a:off x="4000500" y="7482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418</xdr:row>
      <xdr:rowOff>85725</xdr:rowOff>
    </xdr:from>
    <xdr:to>
      <xdr:col>3</xdr:col>
      <xdr:colOff>0</xdr:colOff>
      <xdr:row>418</xdr:row>
      <xdr:rowOff>85725</xdr:rowOff>
    </xdr:to>
    <xdr:sp>
      <xdr:nvSpPr>
        <xdr:cNvPr id="707" name="Line 772"/>
        <xdr:cNvSpPr>
          <a:spLocks/>
        </xdr:cNvSpPr>
      </xdr:nvSpPr>
      <xdr:spPr>
        <a:xfrm flipV="1">
          <a:off x="4000500" y="749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419</xdr:row>
      <xdr:rowOff>85725</xdr:rowOff>
    </xdr:from>
    <xdr:to>
      <xdr:col>3</xdr:col>
      <xdr:colOff>0</xdr:colOff>
      <xdr:row>419</xdr:row>
      <xdr:rowOff>85725</xdr:rowOff>
    </xdr:to>
    <xdr:sp>
      <xdr:nvSpPr>
        <xdr:cNvPr id="708" name="Line 773"/>
        <xdr:cNvSpPr>
          <a:spLocks/>
        </xdr:cNvSpPr>
      </xdr:nvSpPr>
      <xdr:spPr>
        <a:xfrm flipV="1">
          <a:off x="4000500" y="7515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420</xdr:row>
      <xdr:rowOff>85725</xdr:rowOff>
    </xdr:from>
    <xdr:to>
      <xdr:col>3</xdr:col>
      <xdr:colOff>0</xdr:colOff>
      <xdr:row>420</xdr:row>
      <xdr:rowOff>85725</xdr:rowOff>
    </xdr:to>
    <xdr:sp>
      <xdr:nvSpPr>
        <xdr:cNvPr id="709" name="Line 774"/>
        <xdr:cNvSpPr>
          <a:spLocks/>
        </xdr:cNvSpPr>
      </xdr:nvSpPr>
      <xdr:spPr>
        <a:xfrm flipV="1">
          <a:off x="4000500" y="7531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421</xdr:row>
      <xdr:rowOff>85725</xdr:rowOff>
    </xdr:from>
    <xdr:to>
      <xdr:col>3</xdr:col>
      <xdr:colOff>0</xdr:colOff>
      <xdr:row>421</xdr:row>
      <xdr:rowOff>85725</xdr:rowOff>
    </xdr:to>
    <xdr:sp>
      <xdr:nvSpPr>
        <xdr:cNvPr id="710" name="Line 775"/>
        <xdr:cNvSpPr>
          <a:spLocks/>
        </xdr:cNvSpPr>
      </xdr:nvSpPr>
      <xdr:spPr>
        <a:xfrm flipV="1">
          <a:off x="40005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422</xdr:row>
      <xdr:rowOff>85725</xdr:rowOff>
    </xdr:from>
    <xdr:to>
      <xdr:col>3</xdr:col>
      <xdr:colOff>0</xdr:colOff>
      <xdr:row>422</xdr:row>
      <xdr:rowOff>85725</xdr:rowOff>
    </xdr:to>
    <xdr:sp>
      <xdr:nvSpPr>
        <xdr:cNvPr id="711" name="Line 776"/>
        <xdr:cNvSpPr>
          <a:spLocks/>
        </xdr:cNvSpPr>
      </xdr:nvSpPr>
      <xdr:spPr>
        <a:xfrm flipV="1">
          <a:off x="4000500" y="7563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423</xdr:row>
      <xdr:rowOff>85725</xdr:rowOff>
    </xdr:from>
    <xdr:to>
      <xdr:col>3</xdr:col>
      <xdr:colOff>0</xdr:colOff>
      <xdr:row>423</xdr:row>
      <xdr:rowOff>85725</xdr:rowOff>
    </xdr:to>
    <xdr:sp>
      <xdr:nvSpPr>
        <xdr:cNvPr id="712" name="Line 777"/>
        <xdr:cNvSpPr>
          <a:spLocks/>
        </xdr:cNvSpPr>
      </xdr:nvSpPr>
      <xdr:spPr>
        <a:xfrm flipV="1">
          <a:off x="4000500" y="7579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424</xdr:row>
      <xdr:rowOff>85725</xdr:rowOff>
    </xdr:from>
    <xdr:to>
      <xdr:col>3</xdr:col>
      <xdr:colOff>0</xdr:colOff>
      <xdr:row>424</xdr:row>
      <xdr:rowOff>85725</xdr:rowOff>
    </xdr:to>
    <xdr:sp>
      <xdr:nvSpPr>
        <xdr:cNvPr id="713" name="Line 778"/>
        <xdr:cNvSpPr>
          <a:spLocks/>
        </xdr:cNvSpPr>
      </xdr:nvSpPr>
      <xdr:spPr>
        <a:xfrm flipV="1">
          <a:off x="4000500" y="759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416</xdr:row>
      <xdr:rowOff>85725</xdr:rowOff>
    </xdr:from>
    <xdr:to>
      <xdr:col>3</xdr:col>
      <xdr:colOff>0</xdr:colOff>
      <xdr:row>416</xdr:row>
      <xdr:rowOff>85725</xdr:rowOff>
    </xdr:to>
    <xdr:sp>
      <xdr:nvSpPr>
        <xdr:cNvPr id="714" name="Line 779"/>
        <xdr:cNvSpPr>
          <a:spLocks/>
        </xdr:cNvSpPr>
      </xdr:nvSpPr>
      <xdr:spPr>
        <a:xfrm flipV="1">
          <a:off x="4000500" y="7466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417</xdr:row>
      <xdr:rowOff>85725</xdr:rowOff>
    </xdr:from>
    <xdr:to>
      <xdr:col>3</xdr:col>
      <xdr:colOff>0</xdr:colOff>
      <xdr:row>417</xdr:row>
      <xdr:rowOff>85725</xdr:rowOff>
    </xdr:to>
    <xdr:sp>
      <xdr:nvSpPr>
        <xdr:cNvPr id="715" name="Line 780"/>
        <xdr:cNvSpPr>
          <a:spLocks/>
        </xdr:cNvSpPr>
      </xdr:nvSpPr>
      <xdr:spPr>
        <a:xfrm flipV="1">
          <a:off x="4000500" y="7482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418</xdr:row>
      <xdr:rowOff>85725</xdr:rowOff>
    </xdr:from>
    <xdr:to>
      <xdr:col>3</xdr:col>
      <xdr:colOff>0</xdr:colOff>
      <xdr:row>418</xdr:row>
      <xdr:rowOff>85725</xdr:rowOff>
    </xdr:to>
    <xdr:sp>
      <xdr:nvSpPr>
        <xdr:cNvPr id="716" name="Line 781"/>
        <xdr:cNvSpPr>
          <a:spLocks/>
        </xdr:cNvSpPr>
      </xdr:nvSpPr>
      <xdr:spPr>
        <a:xfrm flipV="1">
          <a:off x="4000500" y="749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419</xdr:row>
      <xdr:rowOff>85725</xdr:rowOff>
    </xdr:from>
    <xdr:to>
      <xdr:col>3</xdr:col>
      <xdr:colOff>0</xdr:colOff>
      <xdr:row>419</xdr:row>
      <xdr:rowOff>85725</xdr:rowOff>
    </xdr:to>
    <xdr:sp>
      <xdr:nvSpPr>
        <xdr:cNvPr id="717" name="Line 782"/>
        <xdr:cNvSpPr>
          <a:spLocks/>
        </xdr:cNvSpPr>
      </xdr:nvSpPr>
      <xdr:spPr>
        <a:xfrm flipV="1">
          <a:off x="4000500" y="7515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420</xdr:row>
      <xdr:rowOff>85725</xdr:rowOff>
    </xdr:from>
    <xdr:to>
      <xdr:col>3</xdr:col>
      <xdr:colOff>0</xdr:colOff>
      <xdr:row>420</xdr:row>
      <xdr:rowOff>85725</xdr:rowOff>
    </xdr:to>
    <xdr:sp>
      <xdr:nvSpPr>
        <xdr:cNvPr id="718" name="Line 783"/>
        <xdr:cNvSpPr>
          <a:spLocks/>
        </xdr:cNvSpPr>
      </xdr:nvSpPr>
      <xdr:spPr>
        <a:xfrm flipV="1">
          <a:off x="4000500" y="7531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421</xdr:row>
      <xdr:rowOff>85725</xdr:rowOff>
    </xdr:from>
    <xdr:to>
      <xdr:col>3</xdr:col>
      <xdr:colOff>0</xdr:colOff>
      <xdr:row>421</xdr:row>
      <xdr:rowOff>85725</xdr:rowOff>
    </xdr:to>
    <xdr:sp>
      <xdr:nvSpPr>
        <xdr:cNvPr id="719" name="Line 784"/>
        <xdr:cNvSpPr>
          <a:spLocks/>
        </xdr:cNvSpPr>
      </xdr:nvSpPr>
      <xdr:spPr>
        <a:xfrm flipV="1">
          <a:off x="40005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422</xdr:row>
      <xdr:rowOff>85725</xdr:rowOff>
    </xdr:from>
    <xdr:to>
      <xdr:col>3</xdr:col>
      <xdr:colOff>0</xdr:colOff>
      <xdr:row>422</xdr:row>
      <xdr:rowOff>85725</xdr:rowOff>
    </xdr:to>
    <xdr:sp>
      <xdr:nvSpPr>
        <xdr:cNvPr id="720" name="Line 785"/>
        <xdr:cNvSpPr>
          <a:spLocks/>
        </xdr:cNvSpPr>
      </xdr:nvSpPr>
      <xdr:spPr>
        <a:xfrm flipV="1">
          <a:off x="4000500" y="7563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423</xdr:row>
      <xdr:rowOff>85725</xdr:rowOff>
    </xdr:from>
    <xdr:to>
      <xdr:col>3</xdr:col>
      <xdr:colOff>0</xdr:colOff>
      <xdr:row>423</xdr:row>
      <xdr:rowOff>85725</xdr:rowOff>
    </xdr:to>
    <xdr:sp>
      <xdr:nvSpPr>
        <xdr:cNvPr id="721" name="Line 786"/>
        <xdr:cNvSpPr>
          <a:spLocks/>
        </xdr:cNvSpPr>
      </xdr:nvSpPr>
      <xdr:spPr>
        <a:xfrm flipV="1">
          <a:off x="4000500" y="7579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424</xdr:row>
      <xdr:rowOff>85725</xdr:rowOff>
    </xdr:from>
    <xdr:to>
      <xdr:col>3</xdr:col>
      <xdr:colOff>0</xdr:colOff>
      <xdr:row>424</xdr:row>
      <xdr:rowOff>85725</xdr:rowOff>
    </xdr:to>
    <xdr:sp>
      <xdr:nvSpPr>
        <xdr:cNvPr id="722" name="Line 787"/>
        <xdr:cNvSpPr>
          <a:spLocks/>
        </xdr:cNvSpPr>
      </xdr:nvSpPr>
      <xdr:spPr>
        <a:xfrm flipV="1">
          <a:off x="4000500" y="759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416</xdr:row>
      <xdr:rowOff>85725</xdr:rowOff>
    </xdr:from>
    <xdr:to>
      <xdr:col>3</xdr:col>
      <xdr:colOff>0</xdr:colOff>
      <xdr:row>416</xdr:row>
      <xdr:rowOff>85725</xdr:rowOff>
    </xdr:to>
    <xdr:sp>
      <xdr:nvSpPr>
        <xdr:cNvPr id="723" name="Line 788"/>
        <xdr:cNvSpPr>
          <a:spLocks/>
        </xdr:cNvSpPr>
      </xdr:nvSpPr>
      <xdr:spPr>
        <a:xfrm flipV="1">
          <a:off x="4000500" y="7466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417</xdr:row>
      <xdr:rowOff>85725</xdr:rowOff>
    </xdr:from>
    <xdr:to>
      <xdr:col>3</xdr:col>
      <xdr:colOff>0</xdr:colOff>
      <xdr:row>417</xdr:row>
      <xdr:rowOff>85725</xdr:rowOff>
    </xdr:to>
    <xdr:sp>
      <xdr:nvSpPr>
        <xdr:cNvPr id="724" name="Line 789"/>
        <xdr:cNvSpPr>
          <a:spLocks/>
        </xdr:cNvSpPr>
      </xdr:nvSpPr>
      <xdr:spPr>
        <a:xfrm flipV="1">
          <a:off x="4000500" y="7482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418</xdr:row>
      <xdr:rowOff>85725</xdr:rowOff>
    </xdr:from>
    <xdr:to>
      <xdr:col>3</xdr:col>
      <xdr:colOff>0</xdr:colOff>
      <xdr:row>418</xdr:row>
      <xdr:rowOff>85725</xdr:rowOff>
    </xdr:to>
    <xdr:sp>
      <xdr:nvSpPr>
        <xdr:cNvPr id="725" name="Line 790"/>
        <xdr:cNvSpPr>
          <a:spLocks/>
        </xdr:cNvSpPr>
      </xdr:nvSpPr>
      <xdr:spPr>
        <a:xfrm flipV="1">
          <a:off x="4000500" y="749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419</xdr:row>
      <xdr:rowOff>85725</xdr:rowOff>
    </xdr:from>
    <xdr:to>
      <xdr:col>3</xdr:col>
      <xdr:colOff>0</xdr:colOff>
      <xdr:row>419</xdr:row>
      <xdr:rowOff>85725</xdr:rowOff>
    </xdr:to>
    <xdr:sp>
      <xdr:nvSpPr>
        <xdr:cNvPr id="726" name="Line 791"/>
        <xdr:cNvSpPr>
          <a:spLocks/>
        </xdr:cNvSpPr>
      </xdr:nvSpPr>
      <xdr:spPr>
        <a:xfrm flipV="1">
          <a:off x="4000500" y="7515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420</xdr:row>
      <xdr:rowOff>85725</xdr:rowOff>
    </xdr:from>
    <xdr:to>
      <xdr:col>3</xdr:col>
      <xdr:colOff>0</xdr:colOff>
      <xdr:row>420</xdr:row>
      <xdr:rowOff>85725</xdr:rowOff>
    </xdr:to>
    <xdr:sp>
      <xdr:nvSpPr>
        <xdr:cNvPr id="727" name="Line 792"/>
        <xdr:cNvSpPr>
          <a:spLocks/>
        </xdr:cNvSpPr>
      </xdr:nvSpPr>
      <xdr:spPr>
        <a:xfrm flipV="1">
          <a:off x="4000500" y="7531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421</xdr:row>
      <xdr:rowOff>85725</xdr:rowOff>
    </xdr:from>
    <xdr:to>
      <xdr:col>3</xdr:col>
      <xdr:colOff>0</xdr:colOff>
      <xdr:row>421</xdr:row>
      <xdr:rowOff>85725</xdr:rowOff>
    </xdr:to>
    <xdr:sp>
      <xdr:nvSpPr>
        <xdr:cNvPr id="728" name="Line 793"/>
        <xdr:cNvSpPr>
          <a:spLocks/>
        </xdr:cNvSpPr>
      </xdr:nvSpPr>
      <xdr:spPr>
        <a:xfrm flipV="1">
          <a:off x="40005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422</xdr:row>
      <xdr:rowOff>85725</xdr:rowOff>
    </xdr:from>
    <xdr:to>
      <xdr:col>3</xdr:col>
      <xdr:colOff>0</xdr:colOff>
      <xdr:row>422</xdr:row>
      <xdr:rowOff>85725</xdr:rowOff>
    </xdr:to>
    <xdr:sp>
      <xdr:nvSpPr>
        <xdr:cNvPr id="729" name="Line 794"/>
        <xdr:cNvSpPr>
          <a:spLocks/>
        </xdr:cNvSpPr>
      </xdr:nvSpPr>
      <xdr:spPr>
        <a:xfrm flipV="1">
          <a:off x="4000500" y="7563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423</xdr:row>
      <xdr:rowOff>85725</xdr:rowOff>
    </xdr:from>
    <xdr:to>
      <xdr:col>3</xdr:col>
      <xdr:colOff>0</xdr:colOff>
      <xdr:row>423</xdr:row>
      <xdr:rowOff>85725</xdr:rowOff>
    </xdr:to>
    <xdr:sp>
      <xdr:nvSpPr>
        <xdr:cNvPr id="730" name="Line 795"/>
        <xdr:cNvSpPr>
          <a:spLocks/>
        </xdr:cNvSpPr>
      </xdr:nvSpPr>
      <xdr:spPr>
        <a:xfrm flipV="1">
          <a:off x="4000500" y="7579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424</xdr:row>
      <xdr:rowOff>85725</xdr:rowOff>
    </xdr:from>
    <xdr:to>
      <xdr:col>3</xdr:col>
      <xdr:colOff>0</xdr:colOff>
      <xdr:row>424</xdr:row>
      <xdr:rowOff>85725</xdr:rowOff>
    </xdr:to>
    <xdr:sp>
      <xdr:nvSpPr>
        <xdr:cNvPr id="731" name="Line 796"/>
        <xdr:cNvSpPr>
          <a:spLocks/>
        </xdr:cNvSpPr>
      </xdr:nvSpPr>
      <xdr:spPr>
        <a:xfrm flipV="1">
          <a:off x="4000500" y="759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425</xdr:row>
      <xdr:rowOff>85725</xdr:rowOff>
    </xdr:from>
    <xdr:to>
      <xdr:col>3</xdr:col>
      <xdr:colOff>0</xdr:colOff>
      <xdr:row>425</xdr:row>
      <xdr:rowOff>85725</xdr:rowOff>
    </xdr:to>
    <xdr:sp>
      <xdr:nvSpPr>
        <xdr:cNvPr id="732" name="Line 797"/>
        <xdr:cNvSpPr>
          <a:spLocks/>
        </xdr:cNvSpPr>
      </xdr:nvSpPr>
      <xdr:spPr>
        <a:xfrm flipV="1">
          <a:off x="4000500" y="7612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426</xdr:row>
      <xdr:rowOff>85725</xdr:rowOff>
    </xdr:from>
    <xdr:to>
      <xdr:col>3</xdr:col>
      <xdr:colOff>0</xdr:colOff>
      <xdr:row>426</xdr:row>
      <xdr:rowOff>85725</xdr:rowOff>
    </xdr:to>
    <xdr:sp>
      <xdr:nvSpPr>
        <xdr:cNvPr id="733" name="Line 798"/>
        <xdr:cNvSpPr>
          <a:spLocks/>
        </xdr:cNvSpPr>
      </xdr:nvSpPr>
      <xdr:spPr>
        <a:xfrm flipV="1">
          <a:off x="4000500" y="762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427</xdr:row>
      <xdr:rowOff>85725</xdr:rowOff>
    </xdr:from>
    <xdr:to>
      <xdr:col>3</xdr:col>
      <xdr:colOff>0</xdr:colOff>
      <xdr:row>427</xdr:row>
      <xdr:rowOff>85725</xdr:rowOff>
    </xdr:to>
    <xdr:sp>
      <xdr:nvSpPr>
        <xdr:cNvPr id="734" name="Line 799"/>
        <xdr:cNvSpPr>
          <a:spLocks/>
        </xdr:cNvSpPr>
      </xdr:nvSpPr>
      <xdr:spPr>
        <a:xfrm flipV="1">
          <a:off x="4000500" y="764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416</xdr:row>
      <xdr:rowOff>85725</xdr:rowOff>
    </xdr:from>
    <xdr:to>
      <xdr:col>3</xdr:col>
      <xdr:colOff>0</xdr:colOff>
      <xdr:row>416</xdr:row>
      <xdr:rowOff>85725</xdr:rowOff>
    </xdr:to>
    <xdr:sp>
      <xdr:nvSpPr>
        <xdr:cNvPr id="735" name="Line 800"/>
        <xdr:cNvSpPr>
          <a:spLocks/>
        </xdr:cNvSpPr>
      </xdr:nvSpPr>
      <xdr:spPr>
        <a:xfrm flipV="1">
          <a:off x="4000500" y="7466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417</xdr:row>
      <xdr:rowOff>85725</xdr:rowOff>
    </xdr:from>
    <xdr:to>
      <xdr:col>3</xdr:col>
      <xdr:colOff>0</xdr:colOff>
      <xdr:row>417</xdr:row>
      <xdr:rowOff>85725</xdr:rowOff>
    </xdr:to>
    <xdr:sp>
      <xdr:nvSpPr>
        <xdr:cNvPr id="736" name="Line 801"/>
        <xdr:cNvSpPr>
          <a:spLocks/>
        </xdr:cNvSpPr>
      </xdr:nvSpPr>
      <xdr:spPr>
        <a:xfrm flipV="1">
          <a:off x="4000500" y="7482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418</xdr:row>
      <xdr:rowOff>85725</xdr:rowOff>
    </xdr:from>
    <xdr:to>
      <xdr:col>3</xdr:col>
      <xdr:colOff>0</xdr:colOff>
      <xdr:row>418</xdr:row>
      <xdr:rowOff>85725</xdr:rowOff>
    </xdr:to>
    <xdr:sp>
      <xdr:nvSpPr>
        <xdr:cNvPr id="737" name="Line 802"/>
        <xdr:cNvSpPr>
          <a:spLocks/>
        </xdr:cNvSpPr>
      </xdr:nvSpPr>
      <xdr:spPr>
        <a:xfrm flipV="1">
          <a:off x="4000500" y="749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419</xdr:row>
      <xdr:rowOff>85725</xdr:rowOff>
    </xdr:from>
    <xdr:to>
      <xdr:col>3</xdr:col>
      <xdr:colOff>0</xdr:colOff>
      <xdr:row>419</xdr:row>
      <xdr:rowOff>85725</xdr:rowOff>
    </xdr:to>
    <xdr:sp>
      <xdr:nvSpPr>
        <xdr:cNvPr id="738" name="Line 803"/>
        <xdr:cNvSpPr>
          <a:spLocks/>
        </xdr:cNvSpPr>
      </xdr:nvSpPr>
      <xdr:spPr>
        <a:xfrm flipV="1">
          <a:off x="4000500" y="7515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420</xdr:row>
      <xdr:rowOff>85725</xdr:rowOff>
    </xdr:from>
    <xdr:to>
      <xdr:col>3</xdr:col>
      <xdr:colOff>0</xdr:colOff>
      <xdr:row>420</xdr:row>
      <xdr:rowOff>85725</xdr:rowOff>
    </xdr:to>
    <xdr:sp>
      <xdr:nvSpPr>
        <xdr:cNvPr id="739" name="Line 804"/>
        <xdr:cNvSpPr>
          <a:spLocks/>
        </xdr:cNvSpPr>
      </xdr:nvSpPr>
      <xdr:spPr>
        <a:xfrm flipV="1">
          <a:off x="4000500" y="7531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421</xdr:row>
      <xdr:rowOff>85725</xdr:rowOff>
    </xdr:from>
    <xdr:to>
      <xdr:col>3</xdr:col>
      <xdr:colOff>0</xdr:colOff>
      <xdr:row>421</xdr:row>
      <xdr:rowOff>85725</xdr:rowOff>
    </xdr:to>
    <xdr:sp>
      <xdr:nvSpPr>
        <xdr:cNvPr id="740" name="Line 805"/>
        <xdr:cNvSpPr>
          <a:spLocks/>
        </xdr:cNvSpPr>
      </xdr:nvSpPr>
      <xdr:spPr>
        <a:xfrm flipV="1">
          <a:off x="40005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422</xdr:row>
      <xdr:rowOff>85725</xdr:rowOff>
    </xdr:from>
    <xdr:to>
      <xdr:col>3</xdr:col>
      <xdr:colOff>0</xdr:colOff>
      <xdr:row>422</xdr:row>
      <xdr:rowOff>85725</xdr:rowOff>
    </xdr:to>
    <xdr:sp>
      <xdr:nvSpPr>
        <xdr:cNvPr id="741" name="Line 806"/>
        <xdr:cNvSpPr>
          <a:spLocks/>
        </xdr:cNvSpPr>
      </xdr:nvSpPr>
      <xdr:spPr>
        <a:xfrm flipV="1">
          <a:off x="4000500" y="7563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423</xdr:row>
      <xdr:rowOff>85725</xdr:rowOff>
    </xdr:from>
    <xdr:to>
      <xdr:col>3</xdr:col>
      <xdr:colOff>0</xdr:colOff>
      <xdr:row>423</xdr:row>
      <xdr:rowOff>85725</xdr:rowOff>
    </xdr:to>
    <xdr:sp>
      <xdr:nvSpPr>
        <xdr:cNvPr id="742" name="Line 807"/>
        <xdr:cNvSpPr>
          <a:spLocks/>
        </xdr:cNvSpPr>
      </xdr:nvSpPr>
      <xdr:spPr>
        <a:xfrm flipV="1">
          <a:off x="4000500" y="7579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424</xdr:row>
      <xdr:rowOff>85725</xdr:rowOff>
    </xdr:from>
    <xdr:to>
      <xdr:col>3</xdr:col>
      <xdr:colOff>0</xdr:colOff>
      <xdr:row>424</xdr:row>
      <xdr:rowOff>85725</xdr:rowOff>
    </xdr:to>
    <xdr:sp>
      <xdr:nvSpPr>
        <xdr:cNvPr id="743" name="Line 808"/>
        <xdr:cNvSpPr>
          <a:spLocks/>
        </xdr:cNvSpPr>
      </xdr:nvSpPr>
      <xdr:spPr>
        <a:xfrm flipV="1">
          <a:off x="4000500" y="759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416</xdr:row>
      <xdr:rowOff>85725</xdr:rowOff>
    </xdr:from>
    <xdr:to>
      <xdr:col>3</xdr:col>
      <xdr:colOff>0</xdr:colOff>
      <xdr:row>416</xdr:row>
      <xdr:rowOff>85725</xdr:rowOff>
    </xdr:to>
    <xdr:sp>
      <xdr:nvSpPr>
        <xdr:cNvPr id="744" name="Line 809"/>
        <xdr:cNvSpPr>
          <a:spLocks/>
        </xdr:cNvSpPr>
      </xdr:nvSpPr>
      <xdr:spPr>
        <a:xfrm flipV="1">
          <a:off x="4000500" y="7466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417</xdr:row>
      <xdr:rowOff>85725</xdr:rowOff>
    </xdr:from>
    <xdr:to>
      <xdr:col>3</xdr:col>
      <xdr:colOff>0</xdr:colOff>
      <xdr:row>417</xdr:row>
      <xdr:rowOff>85725</xdr:rowOff>
    </xdr:to>
    <xdr:sp>
      <xdr:nvSpPr>
        <xdr:cNvPr id="745" name="Line 810"/>
        <xdr:cNvSpPr>
          <a:spLocks/>
        </xdr:cNvSpPr>
      </xdr:nvSpPr>
      <xdr:spPr>
        <a:xfrm flipV="1">
          <a:off x="4000500" y="7482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418</xdr:row>
      <xdr:rowOff>85725</xdr:rowOff>
    </xdr:from>
    <xdr:to>
      <xdr:col>3</xdr:col>
      <xdr:colOff>0</xdr:colOff>
      <xdr:row>418</xdr:row>
      <xdr:rowOff>85725</xdr:rowOff>
    </xdr:to>
    <xdr:sp>
      <xdr:nvSpPr>
        <xdr:cNvPr id="746" name="Line 811"/>
        <xdr:cNvSpPr>
          <a:spLocks/>
        </xdr:cNvSpPr>
      </xdr:nvSpPr>
      <xdr:spPr>
        <a:xfrm flipV="1">
          <a:off x="4000500" y="749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419</xdr:row>
      <xdr:rowOff>85725</xdr:rowOff>
    </xdr:from>
    <xdr:to>
      <xdr:col>3</xdr:col>
      <xdr:colOff>0</xdr:colOff>
      <xdr:row>419</xdr:row>
      <xdr:rowOff>85725</xdr:rowOff>
    </xdr:to>
    <xdr:sp>
      <xdr:nvSpPr>
        <xdr:cNvPr id="747" name="Line 812"/>
        <xdr:cNvSpPr>
          <a:spLocks/>
        </xdr:cNvSpPr>
      </xdr:nvSpPr>
      <xdr:spPr>
        <a:xfrm flipV="1">
          <a:off x="4000500" y="7515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420</xdr:row>
      <xdr:rowOff>85725</xdr:rowOff>
    </xdr:from>
    <xdr:to>
      <xdr:col>3</xdr:col>
      <xdr:colOff>0</xdr:colOff>
      <xdr:row>420</xdr:row>
      <xdr:rowOff>85725</xdr:rowOff>
    </xdr:to>
    <xdr:sp>
      <xdr:nvSpPr>
        <xdr:cNvPr id="748" name="Line 813"/>
        <xdr:cNvSpPr>
          <a:spLocks/>
        </xdr:cNvSpPr>
      </xdr:nvSpPr>
      <xdr:spPr>
        <a:xfrm flipV="1">
          <a:off x="4000500" y="7531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421</xdr:row>
      <xdr:rowOff>85725</xdr:rowOff>
    </xdr:from>
    <xdr:to>
      <xdr:col>3</xdr:col>
      <xdr:colOff>0</xdr:colOff>
      <xdr:row>421</xdr:row>
      <xdr:rowOff>85725</xdr:rowOff>
    </xdr:to>
    <xdr:sp>
      <xdr:nvSpPr>
        <xdr:cNvPr id="749" name="Line 814"/>
        <xdr:cNvSpPr>
          <a:spLocks/>
        </xdr:cNvSpPr>
      </xdr:nvSpPr>
      <xdr:spPr>
        <a:xfrm flipV="1">
          <a:off x="40005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422</xdr:row>
      <xdr:rowOff>85725</xdr:rowOff>
    </xdr:from>
    <xdr:to>
      <xdr:col>3</xdr:col>
      <xdr:colOff>0</xdr:colOff>
      <xdr:row>422</xdr:row>
      <xdr:rowOff>85725</xdr:rowOff>
    </xdr:to>
    <xdr:sp>
      <xdr:nvSpPr>
        <xdr:cNvPr id="750" name="Line 815"/>
        <xdr:cNvSpPr>
          <a:spLocks/>
        </xdr:cNvSpPr>
      </xdr:nvSpPr>
      <xdr:spPr>
        <a:xfrm flipV="1">
          <a:off x="4000500" y="7563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423</xdr:row>
      <xdr:rowOff>85725</xdr:rowOff>
    </xdr:from>
    <xdr:to>
      <xdr:col>3</xdr:col>
      <xdr:colOff>0</xdr:colOff>
      <xdr:row>423</xdr:row>
      <xdr:rowOff>85725</xdr:rowOff>
    </xdr:to>
    <xdr:sp>
      <xdr:nvSpPr>
        <xdr:cNvPr id="751" name="Line 816"/>
        <xdr:cNvSpPr>
          <a:spLocks/>
        </xdr:cNvSpPr>
      </xdr:nvSpPr>
      <xdr:spPr>
        <a:xfrm flipV="1">
          <a:off x="4000500" y="7579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424</xdr:row>
      <xdr:rowOff>85725</xdr:rowOff>
    </xdr:from>
    <xdr:to>
      <xdr:col>3</xdr:col>
      <xdr:colOff>0</xdr:colOff>
      <xdr:row>424</xdr:row>
      <xdr:rowOff>85725</xdr:rowOff>
    </xdr:to>
    <xdr:sp>
      <xdr:nvSpPr>
        <xdr:cNvPr id="752" name="Line 817"/>
        <xdr:cNvSpPr>
          <a:spLocks/>
        </xdr:cNvSpPr>
      </xdr:nvSpPr>
      <xdr:spPr>
        <a:xfrm flipV="1">
          <a:off x="4000500" y="759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428</xdr:row>
      <xdr:rowOff>85725</xdr:rowOff>
    </xdr:from>
    <xdr:to>
      <xdr:col>3</xdr:col>
      <xdr:colOff>0</xdr:colOff>
      <xdr:row>428</xdr:row>
      <xdr:rowOff>85725</xdr:rowOff>
    </xdr:to>
    <xdr:sp>
      <xdr:nvSpPr>
        <xdr:cNvPr id="753" name="Line 818"/>
        <xdr:cNvSpPr>
          <a:spLocks/>
        </xdr:cNvSpPr>
      </xdr:nvSpPr>
      <xdr:spPr>
        <a:xfrm flipV="1">
          <a:off x="4000500" y="766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429</xdr:row>
      <xdr:rowOff>85725</xdr:rowOff>
    </xdr:from>
    <xdr:to>
      <xdr:col>3</xdr:col>
      <xdr:colOff>0</xdr:colOff>
      <xdr:row>429</xdr:row>
      <xdr:rowOff>85725</xdr:rowOff>
    </xdr:to>
    <xdr:sp>
      <xdr:nvSpPr>
        <xdr:cNvPr id="754" name="Line 819"/>
        <xdr:cNvSpPr>
          <a:spLocks/>
        </xdr:cNvSpPr>
      </xdr:nvSpPr>
      <xdr:spPr>
        <a:xfrm flipV="1">
          <a:off x="4000500" y="767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430</xdr:row>
      <xdr:rowOff>85725</xdr:rowOff>
    </xdr:from>
    <xdr:to>
      <xdr:col>3</xdr:col>
      <xdr:colOff>0</xdr:colOff>
      <xdr:row>430</xdr:row>
      <xdr:rowOff>85725</xdr:rowOff>
    </xdr:to>
    <xdr:sp>
      <xdr:nvSpPr>
        <xdr:cNvPr id="755" name="Line 820"/>
        <xdr:cNvSpPr>
          <a:spLocks/>
        </xdr:cNvSpPr>
      </xdr:nvSpPr>
      <xdr:spPr>
        <a:xfrm flipV="1">
          <a:off x="4000500" y="769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431</xdr:row>
      <xdr:rowOff>85725</xdr:rowOff>
    </xdr:from>
    <xdr:to>
      <xdr:col>3</xdr:col>
      <xdr:colOff>0</xdr:colOff>
      <xdr:row>431</xdr:row>
      <xdr:rowOff>85725</xdr:rowOff>
    </xdr:to>
    <xdr:sp>
      <xdr:nvSpPr>
        <xdr:cNvPr id="756" name="Line 822"/>
        <xdr:cNvSpPr>
          <a:spLocks/>
        </xdr:cNvSpPr>
      </xdr:nvSpPr>
      <xdr:spPr>
        <a:xfrm flipV="1">
          <a:off x="4000500" y="770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432</xdr:row>
      <xdr:rowOff>85725</xdr:rowOff>
    </xdr:from>
    <xdr:to>
      <xdr:col>3</xdr:col>
      <xdr:colOff>0</xdr:colOff>
      <xdr:row>432</xdr:row>
      <xdr:rowOff>85725</xdr:rowOff>
    </xdr:to>
    <xdr:sp>
      <xdr:nvSpPr>
        <xdr:cNvPr id="757" name="Line 823"/>
        <xdr:cNvSpPr>
          <a:spLocks/>
        </xdr:cNvSpPr>
      </xdr:nvSpPr>
      <xdr:spPr>
        <a:xfrm flipV="1">
          <a:off x="4000500" y="772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433</xdr:row>
      <xdr:rowOff>85725</xdr:rowOff>
    </xdr:from>
    <xdr:to>
      <xdr:col>3</xdr:col>
      <xdr:colOff>0</xdr:colOff>
      <xdr:row>433</xdr:row>
      <xdr:rowOff>85725</xdr:rowOff>
    </xdr:to>
    <xdr:sp>
      <xdr:nvSpPr>
        <xdr:cNvPr id="758" name="Line 824"/>
        <xdr:cNvSpPr>
          <a:spLocks/>
        </xdr:cNvSpPr>
      </xdr:nvSpPr>
      <xdr:spPr>
        <a:xfrm flipV="1">
          <a:off x="4000500" y="774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434</xdr:row>
      <xdr:rowOff>85725</xdr:rowOff>
    </xdr:from>
    <xdr:to>
      <xdr:col>3</xdr:col>
      <xdr:colOff>0</xdr:colOff>
      <xdr:row>434</xdr:row>
      <xdr:rowOff>85725</xdr:rowOff>
    </xdr:to>
    <xdr:sp>
      <xdr:nvSpPr>
        <xdr:cNvPr id="759" name="Line 825"/>
        <xdr:cNvSpPr>
          <a:spLocks/>
        </xdr:cNvSpPr>
      </xdr:nvSpPr>
      <xdr:spPr>
        <a:xfrm flipV="1">
          <a:off x="4000500" y="775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435</xdr:row>
      <xdr:rowOff>85725</xdr:rowOff>
    </xdr:from>
    <xdr:to>
      <xdr:col>3</xdr:col>
      <xdr:colOff>0</xdr:colOff>
      <xdr:row>435</xdr:row>
      <xdr:rowOff>85725</xdr:rowOff>
    </xdr:to>
    <xdr:sp>
      <xdr:nvSpPr>
        <xdr:cNvPr id="760" name="Line 826"/>
        <xdr:cNvSpPr>
          <a:spLocks/>
        </xdr:cNvSpPr>
      </xdr:nvSpPr>
      <xdr:spPr>
        <a:xfrm flipV="1">
          <a:off x="4000500" y="777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436</xdr:row>
      <xdr:rowOff>85725</xdr:rowOff>
    </xdr:from>
    <xdr:to>
      <xdr:col>3</xdr:col>
      <xdr:colOff>0</xdr:colOff>
      <xdr:row>436</xdr:row>
      <xdr:rowOff>85725</xdr:rowOff>
    </xdr:to>
    <xdr:sp>
      <xdr:nvSpPr>
        <xdr:cNvPr id="761" name="Line 827"/>
        <xdr:cNvSpPr>
          <a:spLocks/>
        </xdr:cNvSpPr>
      </xdr:nvSpPr>
      <xdr:spPr>
        <a:xfrm flipV="1">
          <a:off x="4000500" y="779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437</xdr:row>
      <xdr:rowOff>85725</xdr:rowOff>
    </xdr:from>
    <xdr:to>
      <xdr:col>3</xdr:col>
      <xdr:colOff>0</xdr:colOff>
      <xdr:row>437</xdr:row>
      <xdr:rowOff>85725</xdr:rowOff>
    </xdr:to>
    <xdr:sp>
      <xdr:nvSpPr>
        <xdr:cNvPr id="762" name="Line 828"/>
        <xdr:cNvSpPr>
          <a:spLocks/>
        </xdr:cNvSpPr>
      </xdr:nvSpPr>
      <xdr:spPr>
        <a:xfrm flipV="1">
          <a:off x="4000500" y="780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438</xdr:row>
      <xdr:rowOff>85725</xdr:rowOff>
    </xdr:from>
    <xdr:to>
      <xdr:col>3</xdr:col>
      <xdr:colOff>0</xdr:colOff>
      <xdr:row>438</xdr:row>
      <xdr:rowOff>85725</xdr:rowOff>
    </xdr:to>
    <xdr:sp>
      <xdr:nvSpPr>
        <xdr:cNvPr id="763" name="Line 829"/>
        <xdr:cNvSpPr>
          <a:spLocks/>
        </xdr:cNvSpPr>
      </xdr:nvSpPr>
      <xdr:spPr>
        <a:xfrm flipV="1">
          <a:off x="4000500" y="782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439</xdr:row>
      <xdr:rowOff>85725</xdr:rowOff>
    </xdr:from>
    <xdr:to>
      <xdr:col>3</xdr:col>
      <xdr:colOff>0</xdr:colOff>
      <xdr:row>439</xdr:row>
      <xdr:rowOff>85725</xdr:rowOff>
    </xdr:to>
    <xdr:sp>
      <xdr:nvSpPr>
        <xdr:cNvPr id="764" name="Line 830"/>
        <xdr:cNvSpPr>
          <a:spLocks/>
        </xdr:cNvSpPr>
      </xdr:nvSpPr>
      <xdr:spPr>
        <a:xfrm flipV="1">
          <a:off x="4000500" y="783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440</xdr:row>
      <xdr:rowOff>85725</xdr:rowOff>
    </xdr:from>
    <xdr:to>
      <xdr:col>3</xdr:col>
      <xdr:colOff>0</xdr:colOff>
      <xdr:row>440</xdr:row>
      <xdr:rowOff>85725</xdr:rowOff>
    </xdr:to>
    <xdr:sp>
      <xdr:nvSpPr>
        <xdr:cNvPr id="765" name="Line 831"/>
        <xdr:cNvSpPr>
          <a:spLocks/>
        </xdr:cNvSpPr>
      </xdr:nvSpPr>
      <xdr:spPr>
        <a:xfrm flipV="1">
          <a:off x="4000500" y="785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441</xdr:row>
      <xdr:rowOff>85725</xdr:rowOff>
    </xdr:from>
    <xdr:to>
      <xdr:col>3</xdr:col>
      <xdr:colOff>0</xdr:colOff>
      <xdr:row>441</xdr:row>
      <xdr:rowOff>85725</xdr:rowOff>
    </xdr:to>
    <xdr:sp>
      <xdr:nvSpPr>
        <xdr:cNvPr id="766" name="Line 832"/>
        <xdr:cNvSpPr>
          <a:spLocks/>
        </xdr:cNvSpPr>
      </xdr:nvSpPr>
      <xdr:spPr>
        <a:xfrm flipV="1">
          <a:off x="4000500" y="7871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442</xdr:row>
      <xdr:rowOff>85725</xdr:rowOff>
    </xdr:from>
    <xdr:to>
      <xdr:col>3</xdr:col>
      <xdr:colOff>0</xdr:colOff>
      <xdr:row>442</xdr:row>
      <xdr:rowOff>85725</xdr:rowOff>
    </xdr:to>
    <xdr:sp>
      <xdr:nvSpPr>
        <xdr:cNvPr id="767" name="Line 833"/>
        <xdr:cNvSpPr>
          <a:spLocks/>
        </xdr:cNvSpPr>
      </xdr:nvSpPr>
      <xdr:spPr>
        <a:xfrm flipV="1">
          <a:off x="4000500" y="788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768" name="Line 834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448</xdr:row>
      <xdr:rowOff>0</xdr:rowOff>
    </xdr:from>
    <xdr:to>
      <xdr:col>3</xdr:col>
      <xdr:colOff>0</xdr:colOff>
      <xdr:row>448</xdr:row>
      <xdr:rowOff>0</xdr:rowOff>
    </xdr:to>
    <xdr:sp>
      <xdr:nvSpPr>
        <xdr:cNvPr id="769" name="Line 838"/>
        <xdr:cNvSpPr>
          <a:spLocks/>
        </xdr:cNvSpPr>
      </xdr:nvSpPr>
      <xdr:spPr>
        <a:xfrm flipV="1">
          <a:off x="4000500" y="7990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429</xdr:row>
      <xdr:rowOff>85725</xdr:rowOff>
    </xdr:from>
    <xdr:to>
      <xdr:col>3</xdr:col>
      <xdr:colOff>0</xdr:colOff>
      <xdr:row>429</xdr:row>
      <xdr:rowOff>85725</xdr:rowOff>
    </xdr:to>
    <xdr:sp>
      <xdr:nvSpPr>
        <xdr:cNvPr id="770" name="Line 841"/>
        <xdr:cNvSpPr>
          <a:spLocks/>
        </xdr:cNvSpPr>
      </xdr:nvSpPr>
      <xdr:spPr>
        <a:xfrm flipV="1">
          <a:off x="4000500" y="767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430</xdr:row>
      <xdr:rowOff>85725</xdr:rowOff>
    </xdr:from>
    <xdr:to>
      <xdr:col>3</xdr:col>
      <xdr:colOff>0</xdr:colOff>
      <xdr:row>430</xdr:row>
      <xdr:rowOff>85725</xdr:rowOff>
    </xdr:to>
    <xdr:sp>
      <xdr:nvSpPr>
        <xdr:cNvPr id="771" name="Line 842"/>
        <xdr:cNvSpPr>
          <a:spLocks/>
        </xdr:cNvSpPr>
      </xdr:nvSpPr>
      <xdr:spPr>
        <a:xfrm flipV="1">
          <a:off x="4000500" y="769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432</xdr:row>
      <xdr:rowOff>85725</xdr:rowOff>
    </xdr:from>
    <xdr:to>
      <xdr:col>3</xdr:col>
      <xdr:colOff>0</xdr:colOff>
      <xdr:row>432</xdr:row>
      <xdr:rowOff>85725</xdr:rowOff>
    </xdr:to>
    <xdr:sp>
      <xdr:nvSpPr>
        <xdr:cNvPr id="772" name="Line 843"/>
        <xdr:cNvSpPr>
          <a:spLocks/>
        </xdr:cNvSpPr>
      </xdr:nvSpPr>
      <xdr:spPr>
        <a:xfrm flipV="1">
          <a:off x="4000500" y="772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432</xdr:row>
      <xdr:rowOff>85725</xdr:rowOff>
    </xdr:from>
    <xdr:to>
      <xdr:col>3</xdr:col>
      <xdr:colOff>0</xdr:colOff>
      <xdr:row>432</xdr:row>
      <xdr:rowOff>85725</xdr:rowOff>
    </xdr:to>
    <xdr:sp>
      <xdr:nvSpPr>
        <xdr:cNvPr id="773" name="Line 844"/>
        <xdr:cNvSpPr>
          <a:spLocks/>
        </xdr:cNvSpPr>
      </xdr:nvSpPr>
      <xdr:spPr>
        <a:xfrm flipV="1">
          <a:off x="4000500" y="772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432</xdr:row>
      <xdr:rowOff>85725</xdr:rowOff>
    </xdr:from>
    <xdr:to>
      <xdr:col>3</xdr:col>
      <xdr:colOff>0</xdr:colOff>
      <xdr:row>432</xdr:row>
      <xdr:rowOff>85725</xdr:rowOff>
    </xdr:to>
    <xdr:sp>
      <xdr:nvSpPr>
        <xdr:cNvPr id="774" name="Line 845"/>
        <xdr:cNvSpPr>
          <a:spLocks/>
        </xdr:cNvSpPr>
      </xdr:nvSpPr>
      <xdr:spPr>
        <a:xfrm flipV="1">
          <a:off x="4000500" y="772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432</xdr:row>
      <xdr:rowOff>85725</xdr:rowOff>
    </xdr:from>
    <xdr:to>
      <xdr:col>3</xdr:col>
      <xdr:colOff>0</xdr:colOff>
      <xdr:row>432</xdr:row>
      <xdr:rowOff>85725</xdr:rowOff>
    </xdr:to>
    <xdr:sp>
      <xdr:nvSpPr>
        <xdr:cNvPr id="775" name="Line 846"/>
        <xdr:cNvSpPr>
          <a:spLocks/>
        </xdr:cNvSpPr>
      </xdr:nvSpPr>
      <xdr:spPr>
        <a:xfrm flipV="1">
          <a:off x="4000500" y="772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435</xdr:row>
      <xdr:rowOff>85725</xdr:rowOff>
    </xdr:from>
    <xdr:to>
      <xdr:col>3</xdr:col>
      <xdr:colOff>0</xdr:colOff>
      <xdr:row>435</xdr:row>
      <xdr:rowOff>85725</xdr:rowOff>
    </xdr:to>
    <xdr:sp>
      <xdr:nvSpPr>
        <xdr:cNvPr id="776" name="Line 847"/>
        <xdr:cNvSpPr>
          <a:spLocks/>
        </xdr:cNvSpPr>
      </xdr:nvSpPr>
      <xdr:spPr>
        <a:xfrm flipV="1">
          <a:off x="4000500" y="777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436</xdr:row>
      <xdr:rowOff>85725</xdr:rowOff>
    </xdr:from>
    <xdr:to>
      <xdr:col>3</xdr:col>
      <xdr:colOff>0</xdr:colOff>
      <xdr:row>436</xdr:row>
      <xdr:rowOff>85725</xdr:rowOff>
    </xdr:to>
    <xdr:sp>
      <xdr:nvSpPr>
        <xdr:cNvPr id="777" name="Line 848"/>
        <xdr:cNvSpPr>
          <a:spLocks/>
        </xdr:cNvSpPr>
      </xdr:nvSpPr>
      <xdr:spPr>
        <a:xfrm flipV="1">
          <a:off x="4000500" y="779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438</xdr:row>
      <xdr:rowOff>85725</xdr:rowOff>
    </xdr:from>
    <xdr:to>
      <xdr:col>3</xdr:col>
      <xdr:colOff>0</xdr:colOff>
      <xdr:row>438</xdr:row>
      <xdr:rowOff>85725</xdr:rowOff>
    </xdr:to>
    <xdr:sp>
      <xdr:nvSpPr>
        <xdr:cNvPr id="778" name="Line 849"/>
        <xdr:cNvSpPr>
          <a:spLocks/>
        </xdr:cNvSpPr>
      </xdr:nvSpPr>
      <xdr:spPr>
        <a:xfrm flipV="1">
          <a:off x="4000500" y="782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435</xdr:row>
      <xdr:rowOff>85725</xdr:rowOff>
    </xdr:from>
    <xdr:to>
      <xdr:col>3</xdr:col>
      <xdr:colOff>0</xdr:colOff>
      <xdr:row>435</xdr:row>
      <xdr:rowOff>85725</xdr:rowOff>
    </xdr:to>
    <xdr:sp>
      <xdr:nvSpPr>
        <xdr:cNvPr id="779" name="Line 850"/>
        <xdr:cNvSpPr>
          <a:spLocks/>
        </xdr:cNvSpPr>
      </xdr:nvSpPr>
      <xdr:spPr>
        <a:xfrm flipV="1">
          <a:off x="4000500" y="777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436</xdr:row>
      <xdr:rowOff>85725</xdr:rowOff>
    </xdr:from>
    <xdr:to>
      <xdr:col>3</xdr:col>
      <xdr:colOff>0</xdr:colOff>
      <xdr:row>436</xdr:row>
      <xdr:rowOff>85725</xdr:rowOff>
    </xdr:to>
    <xdr:sp>
      <xdr:nvSpPr>
        <xdr:cNvPr id="780" name="Line 851"/>
        <xdr:cNvSpPr>
          <a:spLocks/>
        </xdr:cNvSpPr>
      </xdr:nvSpPr>
      <xdr:spPr>
        <a:xfrm flipV="1">
          <a:off x="4000500" y="779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438</xdr:row>
      <xdr:rowOff>85725</xdr:rowOff>
    </xdr:from>
    <xdr:to>
      <xdr:col>3</xdr:col>
      <xdr:colOff>0</xdr:colOff>
      <xdr:row>438</xdr:row>
      <xdr:rowOff>85725</xdr:rowOff>
    </xdr:to>
    <xdr:sp>
      <xdr:nvSpPr>
        <xdr:cNvPr id="781" name="Line 852"/>
        <xdr:cNvSpPr>
          <a:spLocks/>
        </xdr:cNvSpPr>
      </xdr:nvSpPr>
      <xdr:spPr>
        <a:xfrm flipV="1">
          <a:off x="4000500" y="782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435</xdr:row>
      <xdr:rowOff>85725</xdr:rowOff>
    </xdr:from>
    <xdr:to>
      <xdr:col>3</xdr:col>
      <xdr:colOff>0</xdr:colOff>
      <xdr:row>435</xdr:row>
      <xdr:rowOff>85725</xdr:rowOff>
    </xdr:to>
    <xdr:sp>
      <xdr:nvSpPr>
        <xdr:cNvPr id="782" name="Line 853"/>
        <xdr:cNvSpPr>
          <a:spLocks/>
        </xdr:cNvSpPr>
      </xdr:nvSpPr>
      <xdr:spPr>
        <a:xfrm flipV="1">
          <a:off x="4000500" y="777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436</xdr:row>
      <xdr:rowOff>85725</xdr:rowOff>
    </xdr:from>
    <xdr:to>
      <xdr:col>3</xdr:col>
      <xdr:colOff>0</xdr:colOff>
      <xdr:row>436</xdr:row>
      <xdr:rowOff>85725</xdr:rowOff>
    </xdr:to>
    <xdr:sp>
      <xdr:nvSpPr>
        <xdr:cNvPr id="783" name="Line 854"/>
        <xdr:cNvSpPr>
          <a:spLocks/>
        </xdr:cNvSpPr>
      </xdr:nvSpPr>
      <xdr:spPr>
        <a:xfrm flipV="1">
          <a:off x="4000500" y="779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437</xdr:row>
      <xdr:rowOff>85725</xdr:rowOff>
    </xdr:from>
    <xdr:to>
      <xdr:col>3</xdr:col>
      <xdr:colOff>0</xdr:colOff>
      <xdr:row>437</xdr:row>
      <xdr:rowOff>85725</xdr:rowOff>
    </xdr:to>
    <xdr:sp>
      <xdr:nvSpPr>
        <xdr:cNvPr id="784" name="Line 855"/>
        <xdr:cNvSpPr>
          <a:spLocks/>
        </xdr:cNvSpPr>
      </xdr:nvSpPr>
      <xdr:spPr>
        <a:xfrm flipV="1">
          <a:off x="4000500" y="780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438</xdr:row>
      <xdr:rowOff>85725</xdr:rowOff>
    </xdr:from>
    <xdr:to>
      <xdr:col>3</xdr:col>
      <xdr:colOff>0</xdr:colOff>
      <xdr:row>438</xdr:row>
      <xdr:rowOff>85725</xdr:rowOff>
    </xdr:to>
    <xdr:sp>
      <xdr:nvSpPr>
        <xdr:cNvPr id="785" name="Line 856"/>
        <xdr:cNvSpPr>
          <a:spLocks/>
        </xdr:cNvSpPr>
      </xdr:nvSpPr>
      <xdr:spPr>
        <a:xfrm flipV="1">
          <a:off x="4000500" y="782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435</xdr:row>
      <xdr:rowOff>85725</xdr:rowOff>
    </xdr:from>
    <xdr:to>
      <xdr:col>3</xdr:col>
      <xdr:colOff>0</xdr:colOff>
      <xdr:row>435</xdr:row>
      <xdr:rowOff>85725</xdr:rowOff>
    </xdr:to>
    <xdr:sp>
      <xdr:nvSpPr>
        <xdr:cNvPr id="786" name="Line 857"/>
        <xdr:cNvSpPr>
          <a:spLocks/>
        </xdr:cNvSpPr>
      </xdr:nvSpPr>
      <xdr:spPr>
        <a:xfrm flipV="1">
          <a:off x="4000500" y="777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436</xdr:row>
      <xdr:rowOff>85725</xdr:rowOff>
    </xdr:from>
    <xdr:to>
      <xdr:col>3</xdr:col>
      <xdr:colOff>0</xdr:colOff>
      <xdr:row>436</xdr:row>
      <xdr:rowOff>85725</xdr:rowOff>
    </xdr:to>
    <xdr:sp>
      <xdr:nvSpPr>
        <xdr:cNvPr id="787" name="Line 858"/>
        <xdr:cNvSpPr>
          <a:spLocks/>
        </xdr:cNvSpPr>
      </xdr:nvSpPr>
      <xdr:spPr>
        <a:xfrm flipV="1">
          <a:off x="4000500" y="779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437</xdr:row>
      <xdr:rowOff>85725</xdr:rowOff>
    </xdr:from>
    <xdr:to>
      <xdr:col>3</xdr:col>
      <xdr:colOff>0</xdr:colOff>
      <xdr:row>437</xdr:row>
      <xdr:rowOff>85725</xdr:rowOff>
    </xdr:to>
    <xdr:sp>
      <xdr:nvSpPr>
        <xdr:cNvPr id="788" name="Line 859"/>
        <xdr:cNvSpPr>
          <a:spLocks/>
        </xdr:cNvSpPr>
      </xdr:nvSpPr>
      <xdr:spPr>
        <a:xfrm flipV="1">
          <a:off x="4000500" y="780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438</xdr:row>
      <xdr:rowOff>85725</xdr:rowOff>
    </xdr:from>
    <xdr:to>
      <xdr:col>3</xdr:col>
      <xdr:colOff>0</xdr:colOff>
      <xdr:row>438</xdr:row>
      <xdr:rowOff>85725</xdr:rowOff>
    </xdr:to>
    <xdr:sp>
      <xdr:nvSpPr>
        <xdr:cNvPr id="789" name="Line 860"/>
        <xdr:cNvSpPr>
          <a:spLocks/>
        </xdr:cNvSpPr>
      </xdr:nvSpPr>
      <xdr:spPr>
        <a:xfrm flipV="1">
          <a:off x="4000500" y="782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442</xdr:row>
      <xdr:rowOff>85725</xdr:rowOff>
    </xdr:from>
    <xdr:to>
      <xdr:col>3</xdr:col>
      <xdr:colOff>0</xdr:colOff>
      <xdr:row>442</xdr:row>
      <xdr:rowOff>85725</xdr:rowOff>
    </xdr:to>
    <xdr:sp>
      <xdr:nvSpPr>
        <xdr:cNvPr id="790" name="Line 861"/>
        <xdr:cNvSpPr>
          <a:spLocks/>
        </xdr:cNvSpPr>
      </xdr:nvSpPr>
      <xdr:spPr>
        <a:xfrm flipV="1">
          <a:off x="4000500" y="788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791" name="Line 862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431</xdr:row>
      <xdr:rowOff>85725</xdr:rowOff>
    </xdr:from>
    <xdr:to>
      <xdr:col>3</xdr:col>
      <xdr:colOff>0</xdr:colOff>
      <xdr:row>431</xdr:row>
      <xdr:rowOff>85725</xdr:rowOff>
    </xdr:to>
    <xdr:sp>
      <xdr:nvSpPr>
        <xdr:cNvPr id="792" name="Line 863"/>
        <xdr:cNvSpPr>
          <a:spLocks/>
        </xdr:cNvSpPr>
      </xdr:nvSpPr>
      <xdr:spPr>
        <a:xfrm flipV="1">
          <a:off x="4000500" y="770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432</xdr:row>
      <xdr:rowOff>85725</xdr:rowOff>
    </xdr:from>
    <xdr:to>
      <xdr:col>3</xdr:col>
      <xdr:colOff>0</xdr:colOff>
      <xdr:row>432</xdr:row>
      <xdr:rowOff>85725</xdr:rowOff>
    </xdr:to>
    <xdr:sp>
      <xdr:nvSpPr>
        <xdr:cNvPr id="793" name="Line 864"/>
        <xdr:cNvSpPr>
          <a:spLocks/>
        </xdr:cNvSpPr>
      </xdr:nvSpPr>
      <xdr:spPr>
        <a:xfrm flipV="1">
          <a:off x="4000500" y="772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435</xdr:row>
      <xdr:rowOff>85725</xdr:rowOff>
    </xdr:from>
    <xdr:to>
      <xdr:col>3</xdr:col>
      <xdr:colOff>0</xdr:colOff>
      <xdr:row>435</xdr:row>
      <xdr:rowOff>85725</xdr:rowOff>
    </xdr:to>
    <xdr:sp>
      <xdr:nvSpPr>
        <xdr:cNvPr id="794" name="Line 865"/>
        <xdr:cNvSpPr>
          <a:spLocks/>
        </xdr:cNvSpPr>
      </xdr:nvSpPr>
      <xdr:spPr>
        <a:xfrm flipV="1">
          <a:off x="4000500" y="777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436</xdr:row>
      <xdr:rowOff>85725</xdr:rowOff>
    </xdr:from>
    <xdr:to>
      <xdr:col>3</xdr:col>
      <xdr:colOff>0</xdr:colOff>
      <xdr:row>436</xdr:row>
      <xdr:rowOff>85725</xdr:rowOff>
    </xdr:to>
    <xdr:sp>
      <xdr:nvSpPr>
        <xdr:cNvPr id="795" name="Line 866"/>
        <xdr:cNvSpPr>
          <a:spLocks/>
        </xdr:cNvSpPr>
      </xdr:nvSpPr>
      <xdr:spPr>
        <a:xfrm flipV="1">
          <a:off x="4000500" y="779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437</xdr:row>
      <xdr:rowOff>85725</xdr:rowOff>
    </xdr:from>
    <xdr:to>
      <xdr:col>3</xdr:col>
      <xdr:colOff>0</xdr:colOff>
      <xdr:row>437</xdr:row>
      <xdr:rowOff>85725</xdr:rowOff>
    </xdr:to>
    <xdr:sp>
      <xdr:nvSpPr>
        <xdr:cNvPr id="796" name="Line 867"/>
        <xdr:cNvSpPr>
          <a:spLocks/>
        </xdr:cNvSpPr>
      </xdr:nvSpPr>
      <xdr:spPr>
        <a:xfrm flipV="1">
          <a:off x="4000500" y="780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438</xdr:row>
      <xdr:rowOff>85725</xdr:rowOff>
    </xdr:from>
    <xdr:to>
      <xdr:col>3</xdr:col>
      <xdr:colOff>0</xdr:colOff>
      <xdr:row>438</xdr:row>
      <xdr:rowOff>85725</xdr:rowOff>
    </xdr:to>
    <xdr:sp>
      <xdr:nvSpPr>
        <xdr:cNvPr id="797" name="Line 868"/>
        <xdr:cNvSpPr>
          <a:spLocks/>
        </xdr:cNvSpPr>
      </xdr:nvSpPr>
      <xdr:spPr>
        <a:xfrm flipV="1">
          <a:off x="4000500" y="782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442</xdr:row>
      <xdr:rowOff>85725</xdr:rowOff>
    </xdr:from>
    <xdr:to>
      <xdr:col>3</xdr:col>
      <xdr:colOff>0</xdr:colOff>
      <xdr:row>442</xdr:row>
      <xdr:rowOff>85725</xdr:rowOff>
    </xdr:to>
    <xdr:sp>
      <xdr:nvSpPr>
        <xdr:cNvPr id="798" name="Line 869"/>
        <xdr:cNvSpPr>
          <a:spLocks/>
        </xdr:cNvSpPr>
      </xdr:nvSpPr>
      <xdr:spPr>
        <a:xfrm flipV="1">
          <a:off x="4000500" y="788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799" name="Line 870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800" name="Line 872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442</xdr:row>
      <xdr:rowOff>85725</xdr:rowOff>
    </xdr:from>
    <xdr:to>
      <xdr:col>3</xdr:col>
      <xdr:colOff>0</xdr:colOff>
      <xdr:row>442</xdr:row>
      <xdr:rowOff>85725</xdr:rowOff>
    </xdr:to>
    <xdr:sp>
      <xdr:nvSpPr>
        <xdr:cNvPr id="801" name="Line 873"/>
        <xdr:cNvSpPr>
          <a:spLocks/>
        </xdr:cNvSpPr>
      </xdr:nvSpPr>
      <xdr:spPr>
        <a:xfrm flipV="1">
          <a:off x="4000500" y="788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802" name="Line 874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442</xdr:row>
      <xdr:rowOff>85725</xdr:rowOff>
    </xdr:from>
    <xdr:to>
      <xdr:col>3</xdr:col>
      <xdr:colOff>0</xdr:colOff>
      <xdr:row>442</xdr:row>
      <xdr:rowOff>85725</xdr:rowOff>
    </xdr:to>
    <xdr:sp>
      <xdr:nvSpPr>
        <xdr:cNvPr id="803" name="Line 875"/>
        <xdr:cNvSpPr>
          <a:spLocks/>
        </xdr:cNvSpPr>
      </xdr:nvSpPr>
      <xdr:spPr>
        <a:xfrm flipV="1">
          <a:off x="4000500" y="788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804" name="Line 876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448</xdr:row>
      <xdr:rowOff>0</xdr:rowOff>
    </xdr:from>
    <xdr:to>
      <xdr:col>3</xdr:col>
      <xdr:colOff>0</xdr:colOff>
      <xdr:row>448</xdr:row>
      <xdr:rowOff>0</xdr:rowOff>
    </xdr:to>
    <xdr:sp>
      <xdr:nvSpPr>
        <xdr:cNvPr id="805" name="Line 878"/>
        <xdr:cNvSpPr>
          <a:spLocks/>
        </xdr:cNvSpPr>
      </xdr:nvSpPr>
      <xdr:spPr>
        <a:xfrm flipV="1">
          <a:off x="4000500" y="7990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448</xdr:row>
      <xdr:rowOff>0</xdr:rowOff>
    </xdr:from>
    <xdr:to>
      <xdr:col>3</xdr:col>
      <xdr:colOff>0</xdr:colOff>
      <xdr:row>448</xdr:row>
      <xdr:rowOff>0</xdr:rowOff>
    </xdr:to>
    <xdr:sp>
      <xdr:nvSpPr>
        <xdr:cNvPr id="806" name="Line 879"/>
        <xdr:cNvSpPr>
          <a:spLocks/>
        </xdr:cNvSpPr>
      </xdr:nvSpPr>
      <xdr:spPr>
        <a:xfrm flipV="1">
          <a:off x="4000500" y="7990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433</xdr:row>
      <xdr:rowOff>85725</xdr:rowOff>
    </xdr:from>
    <xdr:to>
      <xdr:col>3</xdr:col>
      <xdr:colOff>0</xdr:colOff>
      <xdr:row>433</xdr:row>
      <xdr:rowOff>85725</xdr:rowOff>
    </xdr:to>
    <xdr:sp>
      <xdr:nvSpPr>
        <xdr:cNvPr id="807" name="Line 880"/>
        <xdr:cNvSpPr>
          <a:spLocks/>
        </xdr:cNvSpPr>
      </xdr:nvSpPr>
      <xdr:spPr>
        <a:xfrm flipV="1">
          <a:off x="4000500" y="774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434</xdr:row>
      <xdr:rowOff>85725</xdr:rowOff>
    </xdr:from>
    <xdr:to>
      <xdr:col>3</xdr:col>
      <xdr:colOff>0</xdr:colOff>
      <xdr:row>434</xdr:row>
      <xdr:rowOff>85725</xdr:rowOff>
    </xdr:to>
    <xdr:sp>
      <xdr:nvSpPr>
        <xdr:cNvPr id="808" name="Line 881"/>
        <xdr:cNvSpPr>
          <a:spLocks/>
        </xdr:cNvSpPr>
      </xdr:nvSpPr>
      <xdr:spPr>
        <a:xfrm flipV="1">
          <a:off x="4000500" y="775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432</xdr:row>
      <xdr:rowOff>85725</xdr:rowOff>
    </xdr:from>
    <xdr:to>
      <xdr:col>3</xdr:col>
      <xdr:colOff>0</xdr:colOff>
      <xdr:row>432</xdr:row>
      <xdr:rowOff>85725</xdr:rowOff>
    </xdr:to>
    <xdr:sp>
      <xdr:nvSpPr>
        <xdr:cNvPr id="809" name="Line 882"/>
        <xdr:cNvSpPr>
          <a:spLocks/>
        </xdr:cNvSpPr>
      </xdr:nvSpPr>
      <xdr:spPr>
        <a:xfrm flipV="1">
          <a:off x="4000500" y="772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433</xdr:row>
      <xdr:rowOff>85725</xdr:rowOff>
    </xdr:from>
    <xdr:to>
      <xdr:col>3</xdr:col>
      <xdr:colOff>0</xdr:colOff>
      <xdr:row>433</xdr:row>
      <xdr:rowOff>85725</xdr:rowOff>
    </xdr:to>
    <xdr:sp>
      <xdr:nvSpPr>
        <xdr:cNvPr id="810" name="Line 883"/>
        <xdr:cNvSpPr>
          <a:spLocks/>
        </xdr:cNvSpPr>
      </xdr:nvSpPr>
      <xdr:spPr>
        <a:xfrm flipV="1">
          <a:off x="4000500" y="774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434</xdr:row>
      <xdr:rowOff>85725</xdr:rowOff>
    </xdr:from>
    <xdr:to>
      <xdr:col>3</xdr:col>
      <xdr:colOff>0</xdr:colOff>
      <xdr:row>434</xdr:row>
      <xdr:rowOff>85725</xdr:rowOff>
    </xdr:to>
    <xdr:sp>
      <xdr:nvSpPr>
        <xdr:cNvPr id="811" name="Line 884"/>
        <xdr:cNvSpPr>
          <a:spLocks/>
        </xdr:cNvSpPr>
      </xdr:nvSpPr>
      <xdr:spPr>
        <a:xfrm flipV="1">
          <a:off x="4000500" y="775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435</xdr:row>
      <xdr:rowOff>85725</xdr:rowOff>
    </xdr:from>
    <xdr:to>
      <xdr:col>3</xdr:col>
      <xdr:colOff>0</xdr:colOff>
      <xdr:row>435</xdr:row>
      <xdr:rowOff>85725</xdr:rowOff>
    </xdr:to>
    <xdr:sp>
      <xdr:nvSpPr>
        <xdr:cNvPr id="812" name="Line 885"/>
        <xdr:cNvSpPr>
          <a:spLocks/>
        </xdr:cNvSpPr>
      </xdr:nvSpPr>
      <xdr:spPr>
        <a:xfrm flipV="1">
          <a:off x="4000500" y="777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436</xdr:row>
      <xdr:rowOff>85725</xdr:rowOff>
    </xdr:from>
    <xdr:to>
      <xdr:col>3</xdr:col>
      <xdr:colOff>0</xdr:colOff>
      <xdr:row>436</xdr:row>
      <xdr:rowOff>85725</xdr:rowOff>
    </xdr:to>
    <xdr:sp>
      <xdr:nvSpPr>
        <xdr:cNvPr id="813" name="Line 886"/>
        <xdr:cNvSpPr>
          <a:spLocks/>
        </xdr:cNvSpPr>
      </xdr:nvSpPr>
      <xdr:spPr>
        <a:xfrm flipV="1">
          <a:off x="4000500" y="779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437</xdr:row>
      <xdr:rowOff>85725</xdr:rowOff>
    </xdr:from>
    <xdr:to>
      <xdr:col>3</xdr:col>
      <xdr:colOff>0</xdr:colOff>
      <xdr:row>437</xdr:row>
      <xdr:rowOff>85725</xdr:rowOff>
    </xdr:to>
    <xdr:sp>
      <xdr:nvSpPr>
        <xdr:cNvPr id="814" name="Line 887"/>
        <xdr:cNvSpPr>
          <a:spLocks/>
        </xdr:cNvSpPr>
      </xdr:nvSpPr>
      <xdr:spPr>
        <a:xfrm flipV="1">
          <a:off x="4000500" y="780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438</xdr:row>
      <xdr:rowOff>85725</xdr:rowOff>
    </xdr:from>
    <xdr:to>
      <xdr:col>3</xdr:col>
      <xdr:colOff>0</xdr:colOff>
      <xdr:row>438</xdr:row>
      <xdr:rowOff>85725</xdr:rowOff>
    </xdr:to>
    <xdr:sp>
      <xdr:nvSpPr>
        <xdr:cNvPr id="815" name="Line 888"/>
        <xdr:cNvSpPr>
          <a:spLocks/>
        </xdr:cNvSpPr>
      </xdr:nvSpPr>
      <xdr:spPr>
        <a:xfrm flipV="1">
          <a:off x="4000500" y="782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433</xdr:row>
      <xdr:rowOff>85725</xdr:rowOff>
    </xdr:from>
    <xdr:to>
      <xdr:col>3</xdr:col>
      <xdr:colOff>0</xdr:colOff>
      <xdr:row>433</xdr:row>
      <xdr:rowOff>85725</xdr:rowOff>
    </xdr:to>
    <xdr:sp>
      <xdr:nvSpPr>
        <xdr:cNvPr id="816" name="Line 889"/>
        <xdr:cNvSpPr>
          <a:spLocks/>
        </xdr:cNvSpPr>
      </xdr:nvSpPr>
      <xdr:spPr>
        <a:xfrm flipV="1">
          <a:off x="4000500" y="774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434</xdr:row>
      <xdr:rowOff>85725</xdr:rowOff>
    </xdr:from>
    <xdr:to>
      <xdr:col>3</xdr:col>
      <xdr:colOff>0</xdr:colOff>
      <xdr:row>434</xdr:row>
      <xdr:rowOff>85725</xdr:rowOff>
    </xdr:to>
    <xdr:sp>
      <xdr:nvSpPr>
        <xdr:cNvPr id="817" name="Line 890"/>
        <xdr:cNvSpPr>
          <a:spLocks/>
        </xdr:cNvSpPr>
      </xdr:nvSpPr>
      <xdr:spPr>
        <a:xfrm flipV="1">
          <a:off x="4000500" y="775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818" name="Line 893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448</xdr:row>
      <xdr:rowOff>0</xdr:rowOff>
    </xdr:from>
    <xdr:to>
      <xdr:col>3</xdr:col>
      <xdr:colOff>0</xdr:colOff>
      <xdr:row>448</xdr:row>
      <xdr:rowOff>0</xdr:rowOff>
    </xdr:to>
    <xdr:sp>
      <xdr:nvSpPr>
        <xdr:cNvPr id="819" name="Line 898"/>
        <xdr:cNvSpPr>
          <a:spLocks/>
        </xdr:cNvSpPr>
      </xdr:nvSpPr>
      <xdr:spPr>
        <a:xfrm flipV="1">
          <a:off x="4000500" y="7990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315</xdr:row>
      <xdr:rowOff>85725</xdr:rowOff>
    </xdr:from>
    <xdr:to>
      <xdr:col>3</xdr:col>
      <xdr:colOff>0</xdr:colOff>
      <xdr:row>315</xdr:row>
      <xdr:rowOff>85725</xdr:rowOff>
    </xdr:to>
    <xdr:sp>
      <xdr:nvSpPr>
        <xdr:cNvPr id="820" name="Line 899"/>
        <xdr:cNvSpPr>
          <a:spLocks/>
        </xdr:cNvSpPr>
      </xdr:nvSpPr>
      <xdr:spPr>
        <a:xfrm flipV="1">
          <a:off x="4000500" y="5827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316</xdr:row>
      <xdr:rowOff>85725</xdr:rowOff>
    </xdr:from>
    <xdr:to>
      <xdr:col>3</xdr:col>
      <xdr:colOff>0</xdr:colOff>
      <xdr:row>316</xdr:row>
      <xdr:rowOff>85725</xdr:rowOff>
    </xdr:to>
    <xdr:sp>
      <xdr:nvSpPr>
        <xdr:cNvPr id="821" name="Line 900"/>
        <xdr:cNvSpPr>
          <a:spLocks/>
        </xdr:cNvSpPr>
      </xdr:nvSpPr>
      <xdr:spPr>
        <a:xfrm flipV="1">
          <a:off x="4000500" y="5845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323</xdr:row>
      <xdr:rowOff>85725</xdr:rowOff>
    </xdr:from>
    <xdr:to>
      <xdr:col>3</xdr:col>
      <xdr:colOff>0</xdr:colOff>
      <xdr:row>323</xdr:row>
      <xdr:rowOff>85725</xdr:rowOff>
    </xdr:to>
    <xdr:sp>
      <xdr:nvSpPr>
        <xdr:cNvPr id="822" name="Line 901"/>
        <xdr:cNvSpPr>
          <a:spLocks/>
        </xdr:cNvSpPr>
      </xdr:nvSpPr>
      <xdr:spPr>
        <a:xfrm flipV="1">
          <a:off x="4000500" y="5958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324</xdr:row>
      <xdr:rowOff>85725</xdr:rowOff>
    </xdr:from>
    <xdr:to>
      <xdr:col>3</xdr:col>
      <xdr:colOff>0</xdr:colOff>
      <xdr:row>324</xdr:row>
      <xdr:rowOff>85725</xdr:rowOff>
    </xdr:to>
    <xdr:sp>
      <xdr:nvSpPr>
        <xdr:cNvPr id="823" name="Line 902"/>
        <xdr:cNvSpPr>
          <a:spLocks/>
        </xdr:cNvSpPr>
      </xdr:nvSpPr>
      <xdr:spPr>
        <a:xfrm flipV="1">
          <a:off x="4000500" y="597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326</xdr:row>
      <xdr:rowOff>85725</xdr:rowOff>
    </xdr:from>
    <xdr:to>
      <xdr:col>3</xdr:col>
      <xdr:colOff>0</xdr:colOff>
      <xdr:row>326</xdr:row>
      <xdr:rowOff>85725</xdr:rowOff>
    </xdr:to>
    <xdr:sp>
      <xdr:nvSpPr>
        <xdr:cNvPr id="824" name="Line 903"/>
        <xdr:cNvSpPr>
          <a:spLocks/>
        </xdr:cNvSpPr>
      </xdr:nvSpPr>
      <xdr:spPr>
        <a:xfrm flipV="1">
          <a:off x="4000500" y="600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328</xdr:row>
      <xdr:rowOff>85725</xdr:rowOff>
    </xdr:from>
    <xdr:to>
      <xdr:col>3</xdr:col>
      <xdr:colOff>0</xdr:colOff>
      <xdr:row>328</xdr:row>
      <xdr:rowOff>85725</xdr:rowOff>
    </xdr:to>
    <xdr:sp>
      <xdr:nvSpPr>
        <xdr:cNvPr id="825" name="Line 904"/>
        <xdr:cNvSpPr>
          <a:spLocks/>
        </xdr:cNvSpPr>
      </xdr:nvSpPr>
      <xdr:spPr>
        <a:xfrm flipV="1">
          <a:off x="4000500" y="6039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329</xdr:row>
      <xdr:rowOff>85725</xdr:rowOff>
    </xdr:from>
    <xdr:to>
      <xdr:col>3</xdr:col>
      <xdr:colOff>0</xdr:colOff>
      <xdr:row>329</xdr:row>
      <xdr:rowOff>85725</xdr:rowOff>
    </xdr:to>
    <xdr:sp>
      <xdr:nvSpPr>
        <xdr:cNvPr id="826" name="Line 905"/>
        <xdr:cNvSpPr>
          <a:spLocks/>
        </xdr:cNvSpPr>
      </xdr:nvSpPr>
      <xdr:spPr>
        <a:xfrm flipV="1">
          <a:off x="4000500" y="605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330</xdr:row>
      <xdr:rowOff>85725</xdr:rowOff>
    </xdr:from>
    <xdr:to>
      <xdr:col>3</xdr:col>
      <xdr:colOff>0</xdr:colOff>
      <xdr:row>330</xdr:row>
      <xdr:rowOff>85725</xdr:rowOff>
    </xdr:to>
    <xdr:sp>
      <xdr:nvSpPr>
        <xdr:cNvPr id="827" name="Line 906"/>
        <xdr:cNvSpPr>
          <a:spLocks/>
        </xdr:cNvSpPr>
      </xdr:nvSpPr>
      <xdr:spPr>
        <a:xfrm flipV="1">
          <a:off x="4000500" y="6072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331</xdr:row>
      <xdr:rowOff>85725</xdr:rowOff>
    </xdr:from>
    <xdr:to>
      <xdr:col>3</xdr:col>
      <xdr:colOff>0</xdr:colOff>
      <xdr:row>331</xdr:row>
      <xdr:rowOff>85725</xdr:rowOff>
    </xdr:to>
    <xdr:sp>
      <xdr:nvSpPr>
        <xdr:cNvPr id="828" name="Line 907"/>
        <xdr:cNvSpPr>
          <a:spLocks/>
        </xdr:cNvSpPr>
      </xdr:nvSpPr>
      <xdr:spPr>
        <a:xfrm flipV="1">
          <a:off x="4000500" y="6088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332</xdr:row>
      <xdr:rowOff>85725</xdr:rowOff>
    </xdr:from>
    <xdr:to>
      <xdr:col>3</xdr:col>
      <xdr:colOff>0</xdr:colOff>
      <xdr:row>332</xdr:row>
      <xdr:rowOff>85725</xdr:rowOff>
    </xdr:to>
    <xdr:sp>
      <xdr:nvSpPr>
        <xdr:cNvPr id="829" name="Line 908"/>
        <xdr:cNvSpPr>
          <a:spLocks/>
        </xdr:cNvSpPr>
      </xdr:nvSpPr>
      <xdr:spPr>
        <a:xfrm flipV="1">
          <a:off x="4000500" y="6104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333</xdr:row>
      <xdr:rowOff>85725</xdr:rowOff>
    </xdr:from>
    <xdr:to>
      <xdr:col>3</xdr:col>
      <xdr:colOff>0</xdr:colOff>
      <xdr:row>333</xdr:row>
      <xdr:rowOff>85725</xdr:rowOff>
    </xdr:to>
    <xdr:sp>
      <xdr:nvSpPr>
        <xdr:cNvPr id="830" name="Line 909"/>
        <xdr:cNvSpPr>
          <a:spLocks/>
        </xdr:cNvSpPr>
      </xdr:nvSpPr>
      <xdr:spPr>
        <a:xfrm flipV="1">
          <a:off x="4000500" y="612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334</xdr:row>
      <xdr:rowOff>0</xdr:rowOff>
    </xdr:from>
    <xdr:to>
      <xdr:col>3</xdr:col>
      <xdr:colOff>0</xdr:colOff>
      <xdr:row>334</xdr:row>
      <xdr:rowOff>0</xdr:rowOff>
    </xdr:to>
    <xdr:sp>
      <xdr:nvSpPr>
        <xdr:cNvPr id="831" name="Line 910"/>
        <xdr:cNvSpPr>
          <a:spLocks/>
        </xdr:cNvSpPr>
      </xdr:nvSpPr>
      <xdr:spPr>
        <a:xfrm flipV="1">
          <a:off x="4000500" y="6128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334</xdr:row>
      <xdr:rowOff>85725</xdr:rowOff>
    </xdr:from>
    <xdr:to>
      <xdr:col>3</xdr:col>
      <xdr:colOff>0</xdr:colOff>
      <xdr:row>334</xdr:row>
      <xdr:rowOff>85725</xdr:rowOff>
    </xdr:to>
    <xdr:sp>
      <xdr:nvSpPr>
        <xdr:cNvPr id="832" name="Line 911"/>
        <xdr:cNvSpPr>
          <a:spLocks/>
        </xdr:cNvSpPr>
      </xdr:nvSpPr>
      <xdr:spPr>
        <a:xfrm flipV="1">
          <a:off x="4000500" y="6136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336</xdr:row>
      <xdr:rowOff>85725</xdr:rowOff>
    </xdr:from>
    <xdr:to>
      <xdr:col>3</xdr:col>
      <xdr:colOff>0</xdr:colOff>
      <xdr:row>336</xdr:row>
      <xdr:rowOff>85725</xdr:rowOff>
    </xdr:to>
    <xdr:sp>
      <xdr:nvSpPr>
        <xdr:cNvPr id="833" name="Line 912"/>
        <xdr:cNvSpPr>
          <a:spLocks/>
        </xdr:cNvSpPr>
      </xdr:nvSpPr>
      <xdr:spPr>
        <a:xfrm flipV="1">
          <a:off x="4000500" y="616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337</xdr:row>
      <xdr:rowOff>85725</xdr:rowOff>
    </xdr:from>
    <xdr:to>
      <xdr:col>3</xdr:col>
      <xdr:colOff>0</xdr:colOff>
      <xdr:row>337</xdr:row>
      <xdr:rowOff>85725</xdr:rowOff>
    </xdr:to>
    <xdr:sp>
      <xdr:nvSpPr>
        <xdr:cNvPr id="834" name="Line 913"/>
        <xdr:cNvSpPr>
          <a:spLocks/>
        </xdr:cNvSpPr>
      </xdr:nvSpPr>
      <xdr:spPr>
        <a:xfrm flipV="1">
          <a:off x="4000500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338</xdr:row>
      <xdr:rowOff>85725</xdr:rowOff>
    </xdr:from>
    <xdr:to>
      <xdr:col>3</xdr:col>
      <xdr:colOff>0</xdr:colOff>
      <xdr:row>338</xdr:row>
      <xdr:rowOff>85725</xdr:rowOff>
    </xdr:to>
    <xdr:sp>
      <xdr:nvSpPr>
        <xdr:cNvPr id="835" name="Line 914"/>
        <xdr:cNvSpPr>
          <a:spLocks/>
        </xdr:cNvSpPr>
      </xdr:nvSpPr>
      <xdr:spPr>
        <a:xfrm flipV="1">
          <a:off x="4000500" y="6201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339</xdr:row>
      <xdr:rowOff>85725</xdr:rowOff>
    </xdr:from>
    <xdr:to>
      <xdr:col>3</xdr:col>
      <xdr:colOff>0</xdr:colOff>
      <xdr:row>339</xdr:row>
      <xdr:rowOff>85725</xdr:rowOff>
    </xdr:to>
    <xdr:sp>
      <xdr:nvSpPr>
        <xdr:cNvPr id="836" name="Line 915"/>
        <xdr:cNvSpPr>
          <a:spLocks/>
        </xdr:cNvSpPr>
      </xdr:nvSpPr>
      <xdr:spPr>
        <a:xfrm flipV="1">
          <a:off x="4000500" y="621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337</xdr:row>
      <xdr:rowOff>85725</xdr:rowOff>
    </xdr:from>
    <xdr:to>
      <xdr:col>3</xdr:col>
      <xdr:colOff>0</xdr:colOff>
      <xdr:row>337</xdr:row>
      <xdr:rowOff>85725</xdr:rowOff>
    </xdr:to>
    <xdr:sp>
      <xdr:nvSpPr>
        <xdr:cNvPr id="837" name="Line 916"/>
        <xdr:cNvSpPr>
          <a:spLocks/>
        </xdr:cNvSpPr>
      </xdr:nvSpPr>
      <xdr:spPr>
        <a:xfrm flipV="1">
          <a:off x="4000500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338</xdr:row>
      <xdr:rowOff>85725</xdr:rowOff>
    </xdr:from>
    <xdr:to>
      <xdr:col>3</xdr:col>
      <xdr:colOff>0</xdr:colOff>
      <xdr:row>338</xdr:row>
      <xdr:rowOff>85725</xdr:rowOff>
    </xdr:to>
    <xdr:sp>
      <xdr:nvSpPr>
        <xdr:cNvPr id="838" name="Line 917"/>
        <xdr:cNvSpPr>
          <a:spLocks/>
        </xdr:cNvSpPr>
      </xdr:nvSpPr>
      <xdr:spPr>
        <a:xfrm flipV="1">
          <a:off x="4000500" y="6201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337</xdr:row>
      <xdr:rowOff>85725</xdr:rowOff>
    </xdr:from>
    <xdr:to>
      <xdr:col>3</xdr:col>
      <xdr:colOff>0</xdr:colOff>
      <xdr:row>337</xdr:row>
      <xdr:rowOff>85725</xdr:rowOff>
    </xdr:to>
    <xdr:sp>
      <xdr:nvSpPr>
        <xdr:cNvPr id="839" name="Line 918"/>
        <xdr:cNvSpPr>
          <a:spLocks/>
        </xdr:cNvSpPr>
      </xdr:nvSpPr>
      <xdr:spPr>
        <a:xfrm flipV="1">
          <a:off x="4000500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338</xdr:row>
      <xdr:rowOff>85725</xdr:rowOff>
    </xdr:from>
    <xdr:to>
      <xdr:col>3</xdr:col>
      <xdr:colOff>0</xdr:colOff>
      <xdr:row>338</xdr:row>
      <xdr:rowOff>85725</xdr:rowOff>
    </xdr:to>
    <xdr:sp>
      <xdr:nvSpPr>
        <xdr:cNvPr id="840" name="Line 919"/>
        <xdr:cNvSpPr>
          <a:spLocks/>
        </xdr:cNvSpPr>
      </xdr:nvSpPr>
      <xdr:spPr>
        <a:xfrm flipV="1">
          <a:off x="4000500" y="6201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337</xdr:row>
      <xdr:rowOff>85725</xdr:rowOff>
    </xdr:from>
    <xdr:to>
      <xdr:col>3</xdr:col>
      <xdr:colOff>0</xdr:colOff>
      <xdr:row>337</xdr:row>
      <xdr:rowOff>85725</xdr:rowOff>
    </xdr:to>
    <xdr:sp>
      <xdr:nvSpPr>
        <xdr:cNvPr id="841" name="Line 920"/>
        <xdr:cNvSpPr>
          <a:spLocks/>
        </xdr:cNvSpPr>
      </xdr:nvSpPr>
      <xdr:spPr>
        <a:xfrm flipV="1">
          <a:off x="4000500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338</xdr:row>
      <xdr:rowOff>85725</xdr:rowOff>
    </xdr:from>
    <xdr:to>
      <xdr:col>3</xdr:col>
      <xdr:colOff>0</xdr:colOff>
      <xdr:row>338</xdr:row>
      <xdr:rowOff>85725</xdr:rowOff>
    </xdr:to>
    <xdr:sp>
      <xdr:nvSpPr>
        <xdr:cNvPr id="842" name="Line 921"/>
        <xdr:cNvSpPr>
          <a:spLocks/>
        </xdr:cNvSpPr>
      </xdr:nvSpPr>
      <xdr:spPr>
        <a:xfrm flipV="1">
          <a:off x="4000500" y="6201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337</xdr:row>
      <xdr:rowOff>85725</xdr:rowOff>
    </xdr:from>
    <xdr:to>
      <xdr:col>3</xdr:col>
      <xdr:colOff>0</xdr:colOff>
      <xdr:row>337</xdr:row>
      <xdr:rowOff>85725</xdr:rowOff>
    </xdr:to>
    <xdr:sp>
      <xdr:nvSpPr>
        <xdr:cNvPr id="843" name="Line 922"/>
        <xdr:cNvSpPr>
          <a:spLocks/>
        </xdr:cNvSpPr>
      </xdr:nvSpPr>
      <xdr:spPr>
        <a:xfrm flipV="1">
          <a:off x="4000500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338</xdr:row>
      <xdr:rowOff>85725</xdr:rowOff>
    </xdr:from>
    <xdr:to>
      <xdr:col>3</xdr:col>
      <xdr:colOff>0</xdr:colOff>
      <xdr:row>338</xdr:row>
      <xdr:rowOff>85725</xdr:rowOff>
    </xdr:to>
    <xdr:sp>
      <xdr:nvSpPr>
        <xdr:cNvPr id="844" name="Line 923"/>
        <xdr:cNvSpPr>
          <a:spLocks/>
        </xdr:cNvSpPr>
      </xdr:nvSpPr>
      <xdr:spPr>
        <a:xfrm flipV="1">
          <a:off x="4000500" y="6201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325</xdr:row>
      <xdr:rowOff>85725</xdr:rowOff>
    </xdr:from>
    <xdr:to>
      <xdr:col>3</xdr:col>
      <xdr:colOff>0</xdr:colOff>
      <xdr:row>325</xdr:row>
      <xdr:rowOff>85725</xdr:rowOff>
    </xdr:to>
    <xdr:sp>
      <xdr:nvSpPr>
        <xdr:cNvPr id="845" name="Line 924"/>
        <xdr:cNvSpPr>
          <a:spLocks/>
        </xdr:cNvSpPr>
      </xdr:nvSpPr>
      <xdr:spPr>
        <a:xfrm flipV="1">
          <a:off x="4000500" y="5991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326</xdr:row>
      <xdr:rowOff>85725</xdr:rowOff>
    </xdr:from>
    <xdr:to>
      <xdr:col>3</xdr:col>
      <xdr:colOff>0</xdr:colOff>
      <xdr:row>326</xdr:row>
      <xdr:rowOff>85725</xdr:rowOff>
    </xdr:to>
    <xdr:sp>
      <xdr:nvSpPr>
        <xdr:cNvPr id="846" name="Line 925"/>
        <xdr:cNvSpPr>
          <a:spLocks/>
        </xdr:cNvSpPr>
      </xdr:nvSpPr>
      <xdr:spPr>
        <a:xfrm flipV="1">
          <a:off x="4000500" y="600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327</xdr:row>
      <xdr:rowOff>85725</xdr:rowOff>
    </xdr:from>
    <xdr:to>
      <xdr:col>3</xdr:col>
      <xdr:colOff>0</xdr:colOff>
      <xdr:row>327</xdr:row>
      <xdr:rowOff>85725</xdr:rowOff>
    </xdr:to>
    <xdr:sp>
      <xdr:nvSpPr>
        <xdr:cNvPr id="847" name="Line 926"/>
        <xdr:cNvSpPr>
          <a:spLocks/>
        </xdr:cNvSpPr>
      </xdr:nvSpPr>
      <xdr:spPr>
        <a:xfrm flipV="1">
          <a:off x="4000500" y="6023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328</xdr:row>
      <xdr:rowOff>85725</xdr:rowOff>
    </xdr:from>
    <xdr:to>
      <xdr:col>3</xdr:col>
      <xdr:colOff>0</xdr:colOff>
      <xdr:row>328</xdr:row>
      <xdr:rowOff>85725</xdr:rowOff>
    </xdr:to>
    <xdr:sp>
      <xdr:nvSpPr>
        <xdr:cNvPr id="848" name="Line 927"/>
        <xdr:cNvSpPr>
          <a:spLocks/>
        </xdr:cNvSpPr>
      </xdr:nvSpPr>
      <xdr:spPr>
        <a:xfrm flipV="1">
          <a:off x="4000500" y="6039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329</xdr:row>
      <xdr:rowOff>85725</xdr:rowOff>
    </xdr:from>
    <xdr:to>
      <xdr:col>3</xdr:col>
      <xdr:colOff>0</xdr:colOff>
      <xdr:row>329</xdr:row>
      <xdr:rowOff>85725</xdr:rowOff>
    </xdr:to>
    <xdr:sp>
      <xdr:nvSpPr>
        <xdr:cNvPr id="849" name="Line 928"/>
        <xdr:cNvSpPr>
          <a:spLocks/>
        </xdr:cNvSpPr>
      </xdr:nvSpPr>
      <xdr:spPr>
        <a:xfrm flipV="1">
          <a:off x="4000500" y="605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330</xdr:row>
      <xdr:rowOff>85725</xdr:rowOff>
    </xdr:from>
    <xdr:to>
      <xdr:col>3</xdr:col>
      <xdr:colOff>0</xdr:colOff>
      <xdr:row>330</xdr:row>
      <xdr:rowOff>85725</xdr:rowOff>
    </xdr:to>
    <xdr:sp>
      <xdr:nvSpPr>
        <xdr:cNvPr id="850" name="Line 929"/>
        <xdr:cNvSpPr>
          <a:spLocks/>
        </xdr:cNvSpPr>
      </xdr:nvSpPr>
      <xdr:spPr>
        <a:xfrm flipV="1">
          <a:off x="4000500" y="6072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331</xdr:row>
      <xdr:rowOff>85725</xdr:rowOff>
    </xdr:from>
    <xdr:to>
      <xdr:col>3</xdr:col>
      <xdr:colOff>0</xdr:colOff>
      <xdr:row>331</xdr:row>
      <xdr:rowOff>85725</xdr:rowOff>
    </xdr:to>
    <xdr:sp>
      <xdr:nvSpPr>
        <xdr:cNvPr id="851" name="Line 930"/>
        <xdr:cNvSpPr>
          <a:spLocks/>
        </xdr:cNvSpPr>
      </xdr:nvSpPr>
      <xdr:spPr>
        <a:xfrm flipV="1">
          <a:off x="4000500" y="6088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332</xdr:row>
      <xdr:rowOff>85725</xdr:rowOff>
    </xdr:from>
    <xdr:to>
      <xdr:col>3</xdr:col>
      <xdr:colOff>0</xdr:colOff>
      <xdr:row>332</xdr:row>
      <xdr:rowOff>85725</xdr:rowOff>
    </xdr:to>
    <xdr:sp>
      <xdr:nvSpPr>
        <xdr:cNvPr id="852" name="Line 931"/>
        <xdr:cNvSpPr>
          <a:spLocks/>
        </xdr:cNvSpPr>
      </xdr:nvSpPr>
      <xdr:spPr>
        <a:xfrm flipV="1">
          <a:off x="4000500" y="6104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333</xdr:row>
      <xdr:rowOff>85725</xdr:rowOff>
    </xdr:from>
    <xdr:to>
      <xdr:col>3</xdr:col>
      <xdr:colOff>0</xdr:colOff>
      <xdr:row>333</xdr:row>
      <xdr:rowOff>85725</xdr:rowOff>
    </xdr:to>
    <xdr:sp>
      <xdr:nvSpPr>
        <xdr:cNvPr id="853" name="Line 932"/>
        <xdr:cNvSpPr>
          <a:spLocks/>
        </xdr:cNvSpPr>
      </xdr:nvSpPr>
      <xdr:spPr>
        <a:xfrm flipV="1">
          <a:off x="4000500" y="612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334</xdr:row>
      <xdr:rowOff>0</xdr:rowOff>
    </xdr:from>
    <xdr:to>
      <xdr:col>3</xdr:col>
      <xdr:colOff>0</xdr:colOff>
      <xdr:row>334</xdr:row>
      <xdr:rowOff>0</xdr:rowOff>
    </xdr:to>
    <xdr:sp>
      <xdr:nvSpPr>
        <xdr:cNvPr id="854" name="Line 933"/>
        <xdr:cNvSpPr>
          <a:spLocks/>
        </xdr:cNvSpPr>
      </xdr:nvSpPr>
      <xdr:spPr>
        <a:xfrm flipV="1">
          <a:off x="4000500" y="6128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334</xdr:row>
      <xdr:rowOff>85725</xdr:rowOff>
    </xdr:from>
    <xdr:to>
      <xdr:col>3</xdr:col>
      <xdr:colOff>0</xdr:colOff>
      <xdr:row>334</xdr:row>
      <xdr:rowOff>85725</xdr:rowOff>
    </xdr:to>
    <xdr:sp>
      <xdr:nvSpPr>
        <xdr:cNvPr id="855" name="Line 934"/>
        <xdr:cNvSpPr>
          <a:spLocks/>
        </xdr:cNvSpPr>
      </xdr:nvSpPr>
      <xdr:spPr>
        <a:xfrm flipV="1">
          <a:off x="4000500" y="6136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335</xdr:row>
      <xdr:rowOff>85725</xdr:rowOff>
    </xdr:from>
    <xdr:to>
      <xdr:col>3</xdr:col>
      <xdr:colOff>0</xdr:colOff>
      <xdr:row>335</xdr:row>
      <xdr:rowOff>85725</xdr:rowOff>
    </xdr:to>
    <xdr:sp>
      <xdr:nvSpPr>
        <xdr:cNvPr id="856" name="Line 935"/>
        <xdr:cNvSpPr>
          <a:spLocks/>
        </xdr:cNvSpPr>
      </xdr:nvSpPr>
      <xdr:spPr>
        <a:xfrm flipV="1">
          <a:off x="4000500" y="6153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336</xdr:row>
      <xdr:rowOff>85725</xdr:rowOff>
    </xdr:from>
    <xdr:to>
      <xdr:col>3</xdr:col>
      <xdr:colOff>0</xdr:colOff>
      <xdr:row>336</xdr:row>
      <xdr:rowOff>85725</xdr:rowOff>
    </xdr:to>
    <xdr:sp>
      <xdr:nvSpPr>
        <xdr:cNvPr id="857" name="Line 936"/>
        <xdr:cNvSpPr>
          <a:spLocks/>
        </xdr:cNvSpPr>
      </xdr:nvSpPr>
      <xdr:spPr>
        <a:xfrm flipV="1">
          <a:off x="4000500" y="616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339</xdr:row>
      <xdr:rowOff>85725</xdr:rowOff>
    </xdr:from>
    <xdr:to>
      <xdr:col>3</xdr:col>
      <xdr:colOff>0</xdr:colOff>
      <xdr:row>339</xdr:row>
      <xdr:rowOff>85725</xdr:rowOff>
    </xdr:to>
    <xdr:sp>
      <xdr:nvSpPr>
        <xdr:cNvPr id="858" name="Line 937"/>
        <xdr:cNvSpPr>
          <a:spLocks/>
        </xdr:cNvSpPr>
      </xdr:nvSpPr>
      <xdr:spPr>
        <a:xfrm flipV="1">
          <a:off x="4000500" y="621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340</xdr:row>
      <xdr:rowOff>85725</xdr:rowOff>
    </xdr:from>
    <xdr:to>
      <xdr:col>3</xdr:col>
      <xdr:colOff>0</xdr:colOff>
      <xdr:row>340</xdr:row>
      <xdr:rowOff>85725</xdr:rowOff>
    </xdr:to>
    <xdr:sp>
      <xdr:nvSpPr>
        <xdr:cNvPr id="859" name="Line 938"/>
        <xdr:cNvSpPr>
          <a:spLocks/>
        </xdr:cNvSpPr>
      </xdr:nvSpPr>
      <xdr:spPr>
        <a:xfrm flipV="1">
          <a:off x="4000500" y="6234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339</xdr:row>
      <xdr:rowOff>85725</xdr:rowOff>
    </xdr:from>
    <xdr:to>
      <xdr:col>3</xdr:col>
      <xdr:colOff>0</xdr:colOff>
      <xdr:row>339</xdr:row>
      <xdr:rowOff>85725</xdr:rowOff>
    </xdr:to>
    <xdr:sp>
      <xdr:nvSpPr>
        <xdr:cNvPr id="860" name="Line 939"/>
        <xdr:cNvSpPr>
          <a:spLocks/>
        </xdr:cNvSpPr>
      </xdr:nvSpPr>
      <xdr:spPr>
        <a:xfrm flipV="1">
          <a:off x="4000500" y="621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340</xdr:row>
      <xdr:rowOff>85725</xdr:rowOff>
    </xdr:from>
    <xdr:to>
      <xdr:col>3</xdr:col>
      <xdr:colOff>0</xdr:colOff>
      <xdr:row>340</xdr:row>
      <xdr:rowOff>85725</xdr:rowOff>
    </xdr:to>
    <xdr:sp>
      <xdr:nvSpPr>
        <xdr:cNvPr id="861" name="Line 940"/>
        <xdr:cNvSpPr>
          <a:spLocks/>
        </xdr:cNvSpPr>
      </xdr:nvSpPr>
      <xdr:spPr>
        <a:xfrm flipV="1">
          <a:off x="4000500" y="6234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335</xdr:row>
      <xdr:rowOff>85725</xdr:rowOff>
    </xdr:from>
    <xdr:to>
      <xdr:col>3</xdr:col>
      <xdr:colOff>0</xdr:colOff>
      <xdr:row>335</xdr:row>
      <xdr:rowOff>85725</xdr:rowOff>
    </xdr:to>
    <xdr:sp>
      <xdr:nvSpPr>
        <xdr:cNvPr id="862" name="Line 941"/>
        <xdr:cNvSpPr>
          <a:spLocks/>
        </xdr:cNvSpPr>
      </xdr:nvSpPr>
      <xdr:spPr>
        <a:xfrm flipV="1">
          <a:off x="4000500" y="6153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336</xdr:row>
      <xdr:rowOff>85725</xdr:rowOff>
    </xdr:from>
    <xdr:to>
      <xdr:col>3</xdr:col>
      <xdr:colOff>0</xdr:colOff>
      <xdr:row>336</xdr:row>
      <xdr:rowOff>85725</xdr:rowOff>
    </xdr:to>
    <xdr:sp>
      <xdr:nvSpPr>
        <xdr:cNvPr id="863" name="Line 942"/>
        <xdr:cNvSpPr>
          <a:spLocks/>
        </xdr:cNvSpPr>
      </xdr:nvSpPr>
      <xdr:spPr>
        <a:xfrm flipV="1">
          <a:off x="4000500" y="616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327</xdr:row>
      <xdr:rowOff>85725</xdr:rowOff>
    </xdr:from>
    <xdr:to>
      <xdr:col>3</xdr:col>
      <xdr:colOff>0</xdr:colOff>
      <xdr:row>327</xdr:row>
      <xdr:rowOff>85725</xdr:rowOff>
    </xdr:to>
    <xdr:sp>
      <xdr:nvSpPr>
        <xdr:cNvPr id="864" name="Line 943"/>
        <xdr:cNvSpPr>
          <a:spLocks/>
        </xdr:cNvSpPr>
      </xdr:nvSpPr>
      <xdr:spPr>
        <a:xfrm flipV="1">
          <a:off x="4000500" y="6023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323</xdr:row>
      <xdr:rowOff>85725</xdr:rowOff>
    </xdr:from>
    <xdr:to>
      <xdr:col>3</xdr:col>
      <xdr:colOff>0</xdr:colOff>
      <xdr:row>323</xdr:row>
      <xdr:rowOff>85725</xdr:rowOff>
    </xdr:to>
    <xdr:sp>
      <xdr:nvSpPr>
        <xdr:cNvPr id="865" name="Line 944"/>
        <xdr:cNvSpPr>
          <a:spLocks/>
        </xdr:cNvSpPr>
      </xdr:nvSpPr>
      <xdr:spPr>
        <a:xfrm flipV="1">
          <a:off x="4000500" y="5958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324</xdr:row>
      <xdr:rowOff>85725</xdr:rowOff>
    </xdr:from>
    <xdr:to>
      <xdr:col>3</xdr:col>
      <xdr:colOff>0</xdr:colOff>
      <xdr:row>324</xdr:row>
      <xdr:rowOff>85725</xdr:rowOff>
    </xdr:to>
    <xdr:sp>
      <xdr:nvSpPr>
        <xdr:cNvPr id="866" name="Line 945"/>
        <xdr:cNvSpPr>
          <a:spLocks/>
        </xdr:cNvSpPr>
      </xdr:nvSpPr>
      <xdr:spPr>
        <a:xfrm flipV="1">
          <a:off x="4000500" y="597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321</xdr:row>
      <xdr:rowOff>85725</xdr:rowOff>
    </xdr:from>
    <xdr:to>
      <xdr:col>3</xdr:col>
      <xdr:colOff>0</xdr:colOff>
      <xdr:row>321</xdr:row>
      <xdr:rowOff>85725</xdr:rowOff>
    </xdr:to>
    <xdr:sp>
      <xdr:nvSpPr>
        <xdr:cNvPr id="867" name="Line 946"/>
        <xdr:cNvSpPr>
          <a:spLocks/>
        </xdr:cNvSpPr>
      </xdr:nvSpPr>
      <xdr:spPr>
        <a:xfrm flipV="1">
          <a:off x="4000500" y="592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315</xdr:row>
      <xdr:rowOff>85725</xdr:rowOff>
    </xdr:from>
    <xdr:to>
      <xdr:col>3</xdr:col>
      <xdr:colOff>0</xdr:colOff>
      <xdr:row>315</xdr:row>
      <xdr:rowOff>85725</xdr:rowOff>
    </xdr:to>
    <xdr:sp>
      <xdr:nvSpPr>
        <xdr:cNvPr id="868" name="Line 947"/>
        <xdr:cNvSpPr>
          <a:spLocks/>
        </xdr:cNvSpPr>
      </xdr:nvSpPr>
      <xdr:spPr>
        <a:xfrm flipV="1">
          <a:off x="4000500" y="5827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343</xdr:row>
      <xdr:rowOff>9525</xdr:rowOff>
    </xdr:from>
    <xdr:to>
      <xdr:col>3</xdr:col>
      <xdr:colOff>0</xdr:colOff>
      <xdr:row>343</xdr:row>
      <xdr:rowOff>9525</xdr:rowOff>
    </xdr:to>
    <xdr:sp>
      <xdr:nvSpPr>
        <xdr:cNvPr id="869" name="Line 948"/>
        <xdr:cNvSpPr>
          <a:spLocks/>
        </xdr:cNvSpPr>
      </xdr:nvSpPr>
      <xdr:spPr>
        <a:xfrm flipV="1">
          <a:off x="4000500" y="6275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342</xdr:row>
      <xdr:rowOff>85725</xdr:rowOff>
    </xdr:from>
    <xdr:to>
      <xdr:col>3</xdr:col>
      <xdr:colOff>0</xdr:colOff>
      <xdr:row>342</xdr:row>
      <xdr:rowOff>85725</xdr:rowOff>
    </xdr:to>
    <xdr:sp>
      <xdr:nvSpPr>
        <xdr:cNvPr id="870" name="Line 949"/>
        <xdr:cNvSpPr>
          <a:spLocks/>
        </xdr:cNvSpPr>
      </xdr:nvSpPr>
      <xdr:spPr>
        <a:xfrm flipV="1">
          <a:off x="4000500" y="6266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343</xdr:row>
      <xdr:rowOff>85725</xdr:rowOff>
    </xdr:from>
    <xdr:to>
      <xdr:col>3</xdr:col>
      <xdr:colOff>0</xdr:colOff>
      <xdr:row>343</xdr:row>
      <xdr:rowOff>85725</xdr:rowOff>
    </xdr:to>
    <xdr:sp>
      <xdr:nvSpPr>
        <xdr:cNvPr id="871" name="Line 950"/>
        <xdr:cNvSpPr>
          <a:spLocks/>
        </xdr:cNvSpPr>
      </xdr:nvSpPr>
      <xdr:spPr>
        <a:xfrm flipV="1">
          <a:off x="4000500" y="6282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341</xdr:row>
      <xdr:rowOff>85725</xdr:rowOff>
    </xdr:from>
    <xdr:to>
      <xdr:col>3</xdr:col>
      <xdr:colOff>0</xdr:colOff>
      <xdr:row>341</xdr:row>
      <xdr:rowOff>85725</xdr:rowOff>
    </xdr:to>
    <xdr:sp>
      <xdr:nvSpPr>
        <xdr:cNvPr id="872" name="Line 951"/>
        <xdr:cNvSpPr>
          <a:spLocks/>
        </xdr:cNvSpPr>
      </xdr:nvSpPr>
      <xdr:spPr>
        <a:xfrm flipV="1">
          <a:off x="4000500" y="6250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342</xdr:row>
      <xdr:rowOff>85725</xdr:rowOff>
    </xdr:from>
    <xdr:to>
      <xdr:col>3</xdr:col>
      <xdr:colOff>0</xdr:colOff>
      <xdr:row>342</xdr:row>
      <xdr:rowOff>85725</xdr:rowOff>
    </xdr:to>
    <xdr:sp>
      <xdr:nvSpPr>
        <xdr:cNvPr id="873" name="Line 952"/>
        <xdr:cNvSpPr>
          <a:spLocks/>
        </xdr:cNvSpPr>
      </xdr:nvSpPr>
      <xdr:spPr>
        <a:xfrm flipV="1">
          <a:off x="4000500" y="6266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343</xdr:row>
      <xdr:rowOff>85725</xdr:rowOff>
    </xdr:from>
    <xdr:to>
      <xdr:col>3</xdr:col>
      <xdr:colOff>0</xdr:colOff>
      <xdr:row>343</xdr:row>
      <xdr:rowOff>85725</xdr:rowOff>
    </xdr:to>
    <xdr:sp>
      <xdr:nvSpPr>
        <xdr:cNvPr id="874" name="Line 953"/>
        <xdr:cNvSpPr>
          <a:spLocks/>
        </xdr:cNvSpPr>
      </xdr:nvSpPr>
      <xdr:spPr>
        <a:xfrm flipV="1">
          <a:off x="4000500" y="6282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344</xdr:row>
      <xdr:rowOff>85725</xdr:rowOff>
    </xdr:from>
    <xdr:to>
      <xdr:col>3</xdr:col>
      <xdr:colOff>0</xdr:colOff>
      <xdr:row>344</xdr:row>
      <xdr:rowOff>85725</xdr:rowOff>
    </xdr:to>
    <xdr:sp>
      <xdr:nvSpPr>
        <xdr:cNvPr id="875" name="Line 954"/>
        <xdr:cNvSpPr>
          <a:spLocks/>
        </xdr:cNvSpPr>
      </xdr:nvSpPr>
      <xdr:spPr>
        <a:xfrm flipV="1">
          <a:off x="4000500" y="629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345</xdr:row>
      <xdr:rowOff>85725</xdr:rowOff>
    </xdr:from>
    <xdr:to>
      <xdr:col>3</xdr:col>
      <xdr:colOff>0</xdr:colOff>
      <xdr:row>345</xdr:row>
      <xdr:rowOff>85725</xdr:rowOff>
    </xdr:to>
    <xdr:sp>
      <xdr:nvSpPr>
        <xdr:cNvPr id="876" name="Line 955"/>
        <xdr:cNvSpPr>
          <a:spLocks/>
        </xdr:cNvSpPr>
      </xdr:nvSpPr>
      <xdr:spPr>
        <a:xfrm flipV="1">
          <a:off x="4000500" y="6316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346</xdr:row>
      <xdr:rowOff>85725</xdr:rowOff>
    </xdr:from>
    <xdr:to>
      <xdr:col>3</xdr:col>
      <xdr:colOff>0</xdr:colOff>
      <xdr:row>346</xdr:row>
      <xdr:rowOff>85725</xdr:rowOff>
    </xdr:to>
    <xdr:sp>
      <xdr:nvSpPr>
        <xdr:cNvPr id="877" name="Line 956"/>
        <xdr:cNvSpPr>
          <a:spLocks/>
        </xdr:cNvSpPr>
      </xdr:nvSpPr>
      <xdr:spPr>
        <a:xfrm flipV="1">
          <a:off x="4000500" y="6332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347</xdr:row>
      <xdr:rowOff>85725</xdr:rowOff>
    </xdr:from>
    <xdr:to>
      <xdr:col>3</xdr:col>
      <xdr:colOff>0</xdr:colOff>
      <xdr:row>347</xdr:row>
      <xdr:rowOff>85725</xdr:rowOff>
    </xdr:to>
    <xdr:sp>
      <xdr:nvSpPr>
        <xdr:cNvPr id="878" name="Line 957"/>
        <xdr:cNvSpPr>
          <a:spLocks/>
        </xdr:cNvSpPr>
      </xdr:nvSpPr>
      <xdr:spPr>
        <a:xfrm flipV="1">
          <a:off x="4000500" y="6348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348</xdr:row>
      <xdr:rowOff>85725</xdr:rowOff>
    </xdr:from>
    <xdr:to>
      <xdr:col>3</xdr:col>
      <xdr:colOff>0</xdr:colOff>
      <xdr:row>348</xdr:row>
      <xdr:rowOff>85725</xdr:rowOff>
    </xdr:to>
    <xdr:sp>
      <xdr:nvSpPr>
        <xdr:cNvPr id="879" name="Line 958"/>
        <xdr:cNvSpPr>
          <a:spLocks/>
        </xdr:cNvSpPr>
      </xdr:nvSpPr>
      <xdr:spPr>
        <a:xfrm flipV="1">
          <a:off x="4000500" y="6364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349</xdr:row>
      <xdr:rowOff>85725</xdr:rowOff>
    </xdr:from>
    <xdr:to>
      <xdr:col>3</xdr:col>
      <xdr:colOff>0</xdr:colOff>
      <xdr:row>349</xdr:row>
      <xdr:rowOff>85725</xdr:rowOff>
    </xdr:to>
    <xdr:sp>
      <xdr:nvSpPr>
        <xdr:cNvPr id="880" name="Line 959"/>
        <xdr:cNvSpPr>
          <a:spLocks/>
        </xdr:cNvSpPr>
      </xdr:nvSpPr>
      <xdr:spPr>
        <a:xfrm flipV="1">
          <a:off x="4000500" y="6380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350</xdr:row>
      <xdr:rowOff>85725</xdr:rowOff>
    </xdr:from>
    <xdr:to>
      <xdr:col>3</xdr:col>
      <xdr:colOff>0</xdr:colOff>
      <xdr:row>350</xdr:row>
      <xdr:rowOff>85725</xdr:rowOff>
    </xdr:to>
    <xdr:sp>
      <xdr:nvSpPr>
        <xdr:cNvPr id="881" name="Line 960"/>
        <xdr:cNvSpPr>
          <a:spLocks/>
        </xdr:cNvSpPr>
      </xdr:nvSpPr>
      <xdr:spPr>
        <a:xfrm flipV="1">
          <a:off x="4000500" y="6396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351</xdr:row>
      <xdr:rowOff>85725</xdr:rowOff>
    </xdr:from>
    <xdr:to>
      <xdr:col>3</xdr:col>
      <xdr:colOff>0</xdr:colOff>
      <xdr:row>351</xdr:row>
      <xdr:rowOff>85725</xdr:rowOff>
    </xdr:to>
    <xdr:sp>
      <xdr:nvSpPr>
        <xdr:cNvPr id="882" name="Line 961"/>
        <xdr:cNvSpPr>
          <a:spLocks/>
        </xdr:cNvSpPr>
      </xdr:nvSpPr>
      <xdr:spPr>
        <a:xfrm flipV="1">
          <a:off x="4000500" y="6413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351</xdr:row>
      <xdr:rowOff>85725</xdr:rowOff>
    </xdr:from>
    <xdr:to>
      <xdr:col>3</xdr:col>
      <xdr:colOff>0</xdr:colOff>
      <xdr:row>351</xdr:row>
      <xdr:rowOff>85725</xdr:rowOff>
    </xdr:to>
    <xdr:sp>
      <xdr:nvSpPr>
        <xdr:cNvPr id="883" name="Line 962"/>
        <xdr:cNvSpPr>
          <a:spLocks/>
        </xdr:cNvSpPr>
      </xdr:nvSpPr>
      <xdr:spPr>
        <a:xfrm flipV="1">
          <a:off x="4000500" y="6413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351</xdr:row>
      <xdr:rowOff>85725</xdr:rowOff>
    </xdr:from>
    <xdr:to>
      <xdr:col>3</xdr:col>
      <xdr:colOff>0</xdr:colOff>
      <xdr:row>351</xdr:row>
      <xdr:rowOff>85725</xdr:rowOff>
    </xdr:to>
    <xdr:sp>
      <xdr:nvSpPr>
        <xdr:cNvPr id="884" name="Line 963"/>
        <xdr:cNvSpPr>
          <a:spLocks/>
        </xdr:cNvSpPr>
      </xdr:nvSpPr>
      <xdr:spPr>
        <a:xfrm flipV="1">
          <a:off x="4000500" y="6413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351</xdr:row>
      <xdr:rowOff>85725</xdr:rowOff>
    </xdr:from>
    <xdr:to>
      <xdr:col>3</xdr:col>
      <xdr:colOff>0</xdr:colOff>
      <xdr:row>351</xdr:row>
      <xdr:rowOff>85725</xdr:rowOff>
    </xdr:to>
    <xdr:sp>
      <xdr:nvSpPr>
        <xdr:cNvPr id="885" name="Line 964"/>
        <xdr:cNvSpPr>
          <a:spLocks/>
        </xdr:cNvSpPr>
      </xdr:nvSpPr>
      <xdr:spPr>
        <a:xfrm flipV="1">
          <a:off x="4000500" y="6413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351</xdr:row>
      <xdr:rowOff>85725</xdr:rowOff>
    </xdr:from>
    <xdr:to>
      <xdr:col>3</xdr:col>
      <xdr:colOff>0</xdr:colOff>
      <xdr:row>351</xdr:row>
      <xdr:rowOff>85725</xdr:rowOff>
    </xdr:to>
    <xdr:sp>
      <xdr:nvSpPr>
        <xdr:cNvPr id="886" name="Line 965"/>
        <xdr:cNvSpPr>
          <a:spLocks/>
        </xdr:cNvSpPr>
      </xdr:nvSpPr>
      <xdr:spPr>
        <a:xfrm flipV="1">
          <a:off x="4000500" y="6413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351</xdr:row>
      <xdr:rowOff>85725</xdr:rowOff>
    </xdr:from>
    <xdr:to>
      <xdr:col>3</xdr:col>
      <xdr:colOff>0</xdr:colOff>
      <xdr:row>351</xdr:row>
      <xdr:rowOff>85725</xdr:rowOff>
    </xdr:to>
    <xdr:sp>
      <xdr:nvSpPr>
        <xdr:cNvPr id="887" name="Line 966"/>
        <xdr:cNvSpPr>
          <a:spLocks/>
        </xdr:cNvSpPr>
      </xdr:nvSpPr>
      <xdr:spPr>
        <a:xfrm flipV="1">
          <a:off x="4000500" y="6413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352</xdr:row>
      <xdr:rowOff>85725</xdr:rowOff>
    </xdr:from>
    <xdr:to>
      <xdr:col>3</xdr:col>
      <xdr:colOff>0</xdr:colOff>
      <xdr:row>352</xdr:row>
      <xdr:rowOff>85725</xdr:rowOff>
    </xdr:to>
    <xdr:sp>
      <xdr:nvSpPr>
        <xdr:cNvPr id="888" name="Line 967"/>
        <xdr:cNvSpPr>
          <a:spLocks/>
        </xdr:cNvSpPr>
      </xdr:nvSpPr>
      <xdr:spPr>
        <a:xfrm flipV="1">
          <a:off x="4000500" y="642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352</xdr:row>
      <xdr:rowOff>85725</xdr:rowOff>
    </xdr:from>
    <xdr:to>
      <xdr:col>3</xdr:col>
      <xdr:colOff>0</xdr:colOff>
      <xdr:row>352</xdr:row>
      <xdr:rowOff>85725</xdr:rowOff>
    </xdr:to>
    <xdr:sp>
      <xdr:nvSpPr>
        <xdr:cNvPr id="889" name="Line 968"/>
        <xdr:cNvSpPr>
          <a:spLocks/>
        </xdr:cNvSpPr>
      </xdr:nvSpPr>
      <xdr:spPr>
        <a:xfrm flipV="1">
          <a:off x="4000500" y="642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352</xdr:row>
      <xdr:rowOff>85725</xdr:rowOff>
    </xdr:from>
    <xdr:to>
      <xdr:col>3</xdr:col>
      <xdr:colOff>0</xdr:colOff>
      <xdr:row>352</xdr:row>
      <xdr:rowOff>85725</xdr:rowOff>
    </xdr:to>
    <xdr:sp>
      <xdr:nvSpPr>
        <xdr:cNvPr id="890" name="Line 969"/>
        <xdr:cNvSpPr>
          <a:spLocks/>
        </xdr:cNvSpPr>
      </xdr:nvSpPr>
      <xdr:spPr>
        <a:xfrm flipV="1">
          <a:off x="4000500" y="642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352</xdr:row>
      <xdr:rowOff>85725</xdr:rowOff>
    </xdr:from>
    <xdr:to>
      <xdr:col>3</xdr:col>
      <xdr:colOff>0</xdr:colOff>
      <xdr:row>352</xdr:row>
      <xdr:rowOff>85725</xdr:rowOff>
    </xdr:to>
    <xdr:sp>
      <xdr:nvSpPr>
        <xdr:cNvPr id="891" name="Line 970"/>
        <xdr:cNvSpPr>
          <a:spLocks/>
        </xdr:cNvSpPr>
      </xdr:nvSpPr>
      <xdr:spPr>
        <a:xfrm flipV="1">
          <a:off x="4000500" y="642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352</xdr:row>
      <xdr:rowOff>85725</xdr:rowOff>
    </xdr:from>
    <xdr:to>
      <xdr:col>3</xdr:col>
      <xdr:colOff>0</xdr:colOff>
      <xdr:row>352</xdr:row>
      <xdr:rowOff>85725</xdr:rowOff>
    </xdr:to>
    <xdr:sp>
      <xdr:nvSpPr>
        <xdr:cNvPr id="892" name="Line 971"/>
        <xdr:cNvSpPr>
          <a:spLocks/>
        </xdr:cNvSpPr>
      </xdr:nvSpPr>
      <xdr:spPr>
        <a:xfrm flipV="1">
          <a:off x="4000500" y="642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352</xdr:row>
      <xdr:rowOff>85725</xdr:rowOff>
    </xdr:from>
    <xdr:to>
      <xdr:col>3</xdr:col>
      <xdr:colOff>0</xdr:colOff>
      <xdr:row>352</xdr:row>
      <xdr:rowOff>85725</xdr:rowOff>
    </xdr:to>
    <xdr:sp>
      <xdr:nvSpPr>
        <xdr:cNvPr id="893" name="Line 972"/>
        <xdr:cNvSpPr>
          <a:spLocks/>
        </xdr:cNvSpPr>
      </xdr:nvSpPr>
      <xdr:spPr>
        <a:xfrm flipV="1">
          <a:off x="4000500" y="642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353</xdr:row>
      <xdr:rowOff>85725</xdr:rowOff>
    </xdr:from>
    <xdr:to>
      <xdr:col>3</xdr:col>
      <xdr:colOff>0</xdr:colOff>
      <xdr:row>353</xdr:row>
      <xdr:rowOff>85725</xdr:rowOff>
    </xdr:to>
    <xdr:sp>
      <xdr:nvSpPr>
        <xdr:cNvPr id="894" name="Line 973"/>
        <xdr:cNvSpPr>
          <a:spLocks/>
        </xdr:cNvSpPr>
      </xdr:nvSpPr>
      <xdr:spPr>
        <a:xfrm flipV="1">
          <a:off x="4000500" y="644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353</xdr:row>
      <xdr:rowOff>85725</xdr:rowOff>
    </xdr:from>
    <xdr:to>
      <xdr:col>3</xdr:col>
      <xdr:colOff>0</xdr:colOff>
      <xdr:row>353</xdr:row>
      <xdr:rowOff>85725</xdr:rowOff>
    </xdr:to>
    <xdr:sp>
      <xdr:nvSpPr>
        <xdr:cNvPr id="895" name="Line 974"/>
        <xdr:cNvSpPr>
          <a:spLocks/>
        </xdr:cNvSpPr>
      </xdr:nvSpPr>
      <xdr:spPr>
        <a:xfrm flipV="1">
          <a:off x="4000500" y="644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354</xdr:row>
      <xdr:rowOff>85725</xdr:rowOff>
    </xdr:from>
    <xdr:to>
      <xdr:col>3</xdr:col>
      <xdr:colOff>0</xdr:colOff>
      <xdr:row>354</xdr:row>
      <xdr:rowOff>85725</xdr:rowOff>
    </xdr:to>
    <xdr:sp>
      <xdr:nvSpPr>
        <xdr:cNvPr id="896" name="Line 975"/>
        <xdr:cNvSpPr>
          <a:spLocks/>
        </xdr:cNvSpPr>
      </xdr:nvSpPr>
      <xdr:spPr>
        <a:xfrm flipV="1">
          <a:off x="4000500" y="6461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355</xdr:row>
      <xdr:rowOff>85725</xdr:rowOff>
    </xdr:from>
    <xdr:to>
      <xdr:col>3</xdr:col>
      <xdr:colOff>0</xdr:colOff>
      <xdr:row>355</xdr:row>
      <xdr:rowOff>85725</xdr:rowOff>
    </xdr:to>
    <xdr:sp>
      <xdr:nvSpPr>
        <xdr:cNvPr id="897" name="Line 976"/>
        <xdr:cNvSpPr>
          <a:spLocks/>
        </xdr:cNvSpPr>
      </xdr:nvSpPr>
      <xdr:spPr>
        <a:xfrm flipV="1">
          <a:off x="4000500" y="6477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354</xdr:row>
      <xdr:rowOff>85725</xdr:rowOff>
    </xdr:from>
    <xdr:to>
      <xdr:col>3</xdr:col>
      <xdr:colOff>0</xdr:colOff>
      <xdr:row>354</xdr:row>
      <xdr:rowOff>85725</xdr:rowOff>
    </xdr:to>
    <xdr:sp>
      <xdr:nvSpPr>
        <xdr:cNvPr id="898" name="Line 977"/>
        <xdr:cNvSpPr>
          <a:spLocks/>
        </xdr:cNvSpPr>
      </xdr:nvSpPr>
      <xdr:spPr>
        <a:xfrm flipV="1">
          <a:off x="4000500" y="6461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355</xdr:row>
      <xdr:rowOff>85725</xdr:rowOff>
    </xdr:from>
    <xdr:to>
      <xdr:col>3</xdr:col>
      <xdr:colOff>0</xdr:colOff>
      <xdr:row>355</xdr:row>
      <xdr:rowOff>85725</xdr:rowOff>
    </xdr:to>
    <xdr:sp>
      <xdr:nvSpPr>
        <xdr:cNvPr id="899" name="Line 978"/>
        <xdr:cNvSpPr>
          <a:spLocks/>
        </xdr:cNvSpPr>
      </xdr:nvSpPr>
      <xdr:spPr>
        <a:xfrm flipV="1">
          <a:off x="4000500" y="6477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354</xdr:row>
      <xdr:rowOff>85725</xdr:rowOff>
    </xdr:from>
    <xdr:to>
      <xdr:col>3</xdr:col>
      <xdr:colOff>0</xdr:colOff>
      <xdr:row>354</xdr:row>
      <xdr:rowOff>85725</xdr:rowOff>
    </xdr:to>
    <xdr:sp>
      <xdr:nvSpPr>
        <xdr:cNvPr id="900" name="Line 979"/>
        <xdr:cNvSpPr>
          <a:spLocks/>
        </xdr:cNvSpPr>
      </xdr:nvSpPr>
      <xdr:spPr>
        <a:xfrm flipV="1">
          <a:off x="4000500" y="6461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355</xdr:row>
      <xdr:rowOff>85725</xdr:rowOff>
    </xdr:from>
    <xdr:to>
      <xdr:col>3</xdr:col>
      <xdr:colOff>0</xdr:colOff>
      <xdr:row>355</xdr:row>
      <xdr:rowOff>85725</xdr:rowOff>
    </xdr:to>
    <xdr:sp>
      <xdr:nvSpPr>
        <xdr:cNvPr id="901" name="Line 980"/>
        <xdr:cNvSpPr>
          <a:spLocks/>
        </xdr:cNvSpPr>
      </xdr:nvSpPr>
      <xdr:spPr>
        <a:xfrm flipV="1">
          <a:off x="4000500" y="6477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352</xdr:row>
      <xdr:rowOff>85725</xdr:rowOff>
    </xdr:from>
    <xdr:to>
      <xdr:col>3</xdr:col>
      <xdr:colOff>0</xdr:colOff>
      <xdr:row>352</xdr:row>
      <xdr:rowOff>85725</xdr:rowOff>
    </xdr:to>
    <xdr:sp>
      <xdr:nvSpPr>
        <xdr:cNvPr id="902" name="Line 981"/>
        <xdr:cNvSpPr>
          <a:spLocks/>
        </xdr:cNvSpPr>
      </xdr:nvSpPr>
      <xdr:spPr>
        <a:xfrm flipV="1">
          <a:off x="4000500" y="642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353</xdr:row>
      <xdr:rowOff>85725</xdr:rowOff>
    </xdr:from>
    <xdr:to>
      <xdr:col>3</xdr:col>
      <xdr:colOff>0</xdr:colOff>
      <xdr:row>353</xdr:row>
      <xdr:rowOff>85725</xdr:rowOff>
    </xdr:to>
    <xdr:sp>
      <xdr:nvSpPr>
        <xdr:cNvPr id="903" name="Line 982"/>
        <xdr:cNvSpPr>
          <a:spLocks/>
        </xdr:cNvSpPr>
      </xdr:nvSpPr>
      <xdr:spPr>
        <a:xfrm flipV="1">
          <a:off x="4000500" y="644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354</xdr:row>
      <xdr:rowOff>85725</xdr:rowOff>
    </xdr:from>
    <xdr:to>
      <xdr:col>3</xdr:col>
      <xdr:colOff>0</xdr:colOff>
      <xdr:row>354</xdr:row>
      <xdr:rowOff>85725</xdr:rowOff>
    </xdr:to>
    <xdr:sp>
      <xdr:nvSpPr>
        <xdr:cNvPr id="904" name="Line 983"/>
        <xdr:cNvSpPr>
          <a:spLocks/>
        </xdr:cNvSpPr>
      </xdr:nvSpPr>
      <xdr:spPr>
        <a:xfrm flipV="1">
          <a:off x="4000500" y="6461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355</xdr:row>
      <xdr:rowOff>85725</xdr:rowOff>
    </xdr:from>
    <xdr:to>
      <xdr:col>3</xdr:col>
      <xdr:colOff>0</xdr:colOff>
      <xdr:row>355</xdr:row>
      <xdr:rowOff>85725</xdr:rowOff>
    </xdr:to>
    <xdr:sp>
      <xdr:nvSpPr>
        <xdr:cNvPr id="905" name="Line 984"/>
        <xdr:cNvSpPr>
          <a:spLocks/>
        </xdr:cNvSpPr>
      </xdr:nvSpPr>
      <xdr:spPr>
        <a:xfrm flipV="1">
          <a:off x="4000500" y="6477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341</xdr:row>
      <xdr:rowOff>85725</xdr:rowOff>
    </xdr:from>
    <xdr:to>
      <xdr:col>3</xdr:col>
      <xdr:colOff>0</xdr:colOff>
      <xdr:row>341</xdr:row>
      <xdr:rowOff>85725</xdr:rowOff>
    </xdr:to>
    <xdr:sp>
      <xdr:nvSpPr>
        <xdr:cNvPr id="906" name="Line 985"/>
        <xdr:cNvSpPr>
          <a:spLocks/>
        </xdr:cNvSpPr>
      </xdr:nvSpPr>
      <xdr:spPr>
        <a:xfrm flipV="1">
          <a:off x="4000500" y="6250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342</xdr:row>
      <xdr:rowOff>85725</xdr:rowOff>
    </xdr:from>
    <xdr:to>
      <xdr:col>3</xdr:col>
      <xdr:colOff>0</xdr:colOff>
      <xdr:row>342</xdr:row>
      <xdr:rowOff>85725</xdr:rowOff>
    </xdr:to>
    <xdr:sp>
      <xdr:nvSpPr>
        <xdr:cNvPr id="907" name="Line 986"/>
        <xdr:cNvSpPr>
          <a:spLocks/>
        </xdr:cNvSpPr>
      </xdr:nvSpPr>
      <xdr:spPr>
        <a:xfrm flipV="1">
          <a:off x="4000500" y="6266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343</xdr:row>
      <xdr:rowOff>85725</xdr:rowOff>
    </xdr:from>
    <xdr:to>
      <xdr:col>3</xdr:col>
      <xdr:colOff>0</xdr:colOff>
      <xdr:row>343</xdr:row>
      <xdr:rowOff>85725</xdr:rowOff>
    </xdr:to>
    <xdr:sp>
      <xdr:nvSpPr>
        <xdr:cNvPr id="908" name="Line 987"/>
        <xdr:cNvSpPr>
          <a:spLocks/>
        </xdr:cNvSpPr>
      </xdr:nvSpPr>
      <xdr:spPr>
        <a:xfrm flipV="1">
          <a:off x="4000500" y="6282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344</xdr:row>
      <xdr:rowOff>85725</xdr:rowOff>
    </xdr:from>
    <xdr:to>
      <xdr:col>3</xdr:col>
      <xdr:colOff>0</xdr:colOff>
      <xdr:row>344</xdr:row>
      <xdr:rowOff>85725</xdr:rowOff>
    </xdr:to>
    <xdr:sp>
      <xdr:nvSpPr>
        <xdr:cNvPr id="909" name="Line 988"/>
        <xdr:cNvSpPr>
          <a:spLocks/>
        </xdr:cNvSpPr>
      </xdr:nvSpPr>
      <xdr:spPr>
        <a:xfrm flipV="1">
          <a:off x="4000500" y="629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345</xdr:row>
      <xdr:rowOff>85725</xdr:rowOff>
    </xdr:from>
    <xdr:to>
      <xdr:col>3</xdr:col>
      <xdr:colOff>0</xdr:colOff>
      <xdr:row>345</xdr:row>
      <xdr:rowOff>85725</xdr:rowOff>
    </xdr:to>
    <xdr:sp>
      <xdr:nvSpPr>
        <xdr:cNvPr id="910" name="Line 989"/>
        <xdr:cNvSpPr>
          <a:spLocks/>
        </xdr:cNvSpPr>
      </xdr:nvSpPr>
      <xdr:spPr>
        <a:xfrm flipV="1">
          <a:off x="4000500" y="6316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346</xdr:row>
      <xdr:rowOff>85725</xdr:rowOff>
    </xdr:from>
    <xdr:to>
      <xdr:col>3</xdr:col>
      <xdr:colOff>0</xdr:colOff>
      <xdr:row>346</xdr:row>
      <xdr:rowOff>85725</xdr:rowOff>
    </xdr:to>
    <xdr:sp>
      <xdr:nvSpPr>
        <xdr:cNvPr id="911" name="Line 990"/>
        <xdr:cNvSpPr>
          <a:spLocks/>
        </xdr:cNvSpPr>
      </xdr:nvSpPr>
      <xdr:spPr>
        <a:xfrm flipV="1">
          <a:off x="4000500" y="6332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347</xdr:row>
      <xdr:rowOff>85725</xdr:rowOff>
    </xdr:from>
    <xdr:to>
      <xdr:col>3</xdr:col>
      <xdr:colOff>0</xdr:colOff>
      <xdr:row>347</xdr:row>
      <xdr:rowOff>85725</xdr:rowOff>
    </xdr:to>
    <xdr:sp>
      <xdr:nvSpPr>
        <xdr:cNvPr id="912" name="Line 991"/>
        <xdr:cNvSpPr>
          <a:spLocks/>
        </xdr:cNvSpPr>
      </xdr:nvSpPr>
      <xdr:spPr>
        <a:xfrm flipV="1">
          <a:off x="4000500" y="6348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348</xdr:row>
      <xdr:rowOff>85725</xdr:rowOff>
    </xdr:from>
    <xdr:to>
      <xdr:col>3</xdr:col>
      <xdr:colOff>0</xdr:colOff>
      <xdr:row>348</xdr:row>
      <xdr:rowOff>85725</xdr:rowOff>
    </xdr:to>
    <xdr:sp>
      <xdr:nvSpPr>
        <xdr:cNvPr id="913" name="Line 992"/>
        <xdr:cNvSpPr>
          <a:spLocks/>
        </xdr:cNvSpPr>
      </xdr:nvSpPr>
      <xdr:spPr>
        <a:xfrm flipV="1">
          <a:off x="4000500" y="6364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349</xdr:row>
      <xdr:rowOff>85725</xdr:rowOff>
    </xdr:from>
    <xdr:to>
      <xdr:col>3</xdr:col>
      <xdr:colOff>0</xdr:colOff>
      <xdr:row>349</xdr:row>
      <xdr:rowOff>85725</xdr:rowOff>
    </xdr:to>
    <xdr:sp>
      <xdr:nvSpPr>
        <xdr:cNvPr id="914" name="Line 993"/>
        <xdr:cNvSpPr>
          <a:spLocks/>
        </xdr:cNvSpPr>
      </xdr:nvSpPr>
      <xdr:spPr>
        <a:xfrm flipV="1">
          <a:off x="4000500" y="6380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350</xdr:row>
      <xdr:rowOff>85725</xdr:rowOff>
    </xdr:from>
    <xdr:to>
      <xdr:col>3</xdr:col>
      <xdr:colOff>0</xdr:colOff>
      <xdr:row>350</xdr:row>
      <xdr:rowOff>85725</xdr:rowOff>
    </xdr:to>
    <xdr:sp>
      <xdr:nvSpPr>
        <xdr:cNvPr id="915" name="Line 994"/>
        <xdr:cNvSpPr>
          <a:spLocks/>
        </xdr:cNvSpPr>
      </xdr:nvSpPr>
      <xdr:spPr>
        <a:xfrm flipV="1">
          <a:off x="4000500" y="6396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351</xdr:row>
      <xdr:rowOff>85725</xdr:rowOff>
    </xdr:from>
    <xdr:to>
      <xdr:col>3</xdr:col>
      <xdr:colOff>0</xdr:colOff>
      <xdr:row>351</xdr:row>
      <xdr:rowOff>85725</xdr:rowOff>
    </xdr:to>
    <xdr:sp>
      <xdr:nvSpPr>
        <xdr:cNvPr id="916" name="Line 995"/>
        <xdr:cNvSpPr>
          <a:spLocks/>
        </xdr:cNvSpPr>
      </xdr:nvSpPr>
      <xdr:spPr>
        <a:xfrm flipV="1">
          <a:off x="4000500" y="6413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351</xdr:row>
      <xdr:rowOff>85725</xdr:rowOff>
    </xdr:from>
    <xdr:to>
      <xdr:col>3</xdr:col>
      <xdr:colOff>0</xdr:colOff>
      <xdr:row>351</xdr:row>
      <xdr:rowOff>85725</xdr:rowOff>
    </xdr:to>
    <xdr:sp>
      <xdr:nvSpPr>
        <xdr:cNvPr id="917" name="Line 996"/>
        <xdr:cNvSpPr>
          <a:spLocks/>
        </xdr:cNvSpPr>
      </xdr:nvSpPr>
      <xdr:spPr>
        <a:xfrm flipV="1">
          <a:off x="4000500" y="6413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353</xdr:row>
      <xdr:rowOff>85725</xdr:rowOff>
    </xdr:from>
    <xdr:to>
      <xdr:col>3</xdr:col>
      <xdr:colOff>0</xdr:colOff>
      <xdr:row>353</xdr:row>
      <xdr:rowOff>85725</xdr:rowOff>
    </xdr:to>
    <xdr:sp>
      <xdr:nvSpPr>
        <xdr:cNvPr id="918" name="Line 997"/>
        <xdr:cNvSpPr>
          <a:spLocks/>
        </xdr:cNvSpPr>
      </xdr:nvSpPr>
      <xdr:spPr>
        <a:xfrm flipV="1">
          <a:off x="4000500" y="644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356</xdr:row>
      <xdr:rowOff>85725</xdr:rowOff>
    </xdr:from>
    <xdr:to>
      <xdr:col>3</xdr:col>
      <xdr:colOff>0</xdr:colOff>
      <xdr:row>356</xdr:row>
      <xdr:rowOff>85725</xdr:rowOff>
    </xdr:to>
    <xdr:sp>
      <xdr:nvSpPr>
        <xdr:cNvPr id="919" name="Line 998"/>
        <xdr:cNvSpPr>
          <a:spLocks/>
        </xdr:cNvSpPr>
      </xdr:nvSpPr>
      <xdr:spPr>
        <a:xfrm flipV="1">
          <a:off x="4000500" y="649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357</xdr:row>
      <xdr:rowOff>85725</xdr:rowOff>
    </xdr:from>
    <xdr:to>
      <xdr:col>3</xdr:col>
      <xdr:colOff>0</xdr:colOff>
      <xdr:row>357</xdr:row>
      <xdr:rowOff>85725</xdr:rowOff>
    </xdr:to>
    <xdr:sp>
      <xdr:nvSpPr>
        <xdr:cNvPr id="920" name="Line 999"/>
        <xdr:cNvSpPr>
          <a:spLocks/>
        </xdr:cNvSpPr>
      </xdr:nvSpPr>
      <xdr:spPr>
        <a:xfrm flipV="1">
          <a:off x="4000500" y="651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85725</xdr:rowOff>
    </xdr:from>
    <xdr:to>
      <xdr:col>3</xdr:col>
      <xdr:colOff>0</xdr:colOff>
      <xdr:row>358</xdr:row>
      <xdr:rowOff>85725</xdr:rowOff>
    </xdr:to>
    <xdr:sp>
      <xdr:nvSpPr>
        <xdr:cNvPr id="921" name="Line 1000"/>
        <xdr:cNvSpPr>
          <a:spLocks/>
        </xdr:cNvSpPr>
      </xdr:nvSpPr>
      <xdr:spPr>
        <a:xfrm flipV="1">
          <a:off x="4000500" y="6526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359</xdr:row>
      <xdr:rowOff>85725</xdr:rowOff>
    </xdr:from>
    <xdr:to>
      <xdr:col>3</xdr:col>
      <xdr:colOff>0</xdr:colOff>
      <xdr:row>359</xdr:row>
      <xdr:rowOff>85725</xdr:rowOff>
    </xdr:to>
    <xdr:sp>
      <xdr:nvSpPr>
        <xdr:cNvPr id="922" name="Line 1001"/>
        <xdr:cNvSpPr>
          <a:spLocks/>
        </xdr:cNvSpPr>
      </xdr:nvSpPr>
      <xdr:spPr>
        <a:xfrm flipV="1">
          <a:off x="4000500" y="654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360</xdr:row>
      <xdr:rowOff>85725</xdr:rowOff>
    </xdr:from>
    <xdr:to>
      <xdr:col>3</xdr:col>
      <xdr:colOff>0</xdr:colOff>
      <xdr:row>360</xdr:row>
      <xdr:rowOff>85725</xdr:rowOff>
    </xdr:to>
    <xdr:sp>
      <xdr:nvSpPr>
        <xdr:cNvPr id="923" name="Line 1002"/>
        <xdr:cNvSpPr>
          <a:spLocks/>
        </xdr:cNvSpPr>
      </xdr:nvSpPr>
      <xdr:spPr>
        <a:xfrm flipV="1">
          <a:off x="4000500" y="6558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85725</xdr:rowOff>
    </xdr:from>
    <xdr:to>
      <xdr:col>3</xdr:col>
      <xdr:colOff>0</xdr:colOff>
      <xdr:row>361</xdr:row>
      <xdr:rowOff>85725</xdr:rowOff>
    </xdr:to>
    <xdr:sp>
      <xdr:nvSpPr>
        <xdr:cNvPr id="924" name="Line 1003"/>
        <xdr:cNvSpPr>
          <a:spLocks/>
        </xdr:cNvSpPr>
      </xdr:nvSpPr>
      <xdr:spPr>
        <a:xfrm flipV="1">
          <a:off x="4000500" y="6575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85725</xdr:rowOff>
    </xdr:from>
    <xdr:to>
      <xdr:col>3</xdr:col>
      <xdr:colOff>0</xdr:colOff>
      <xdr:row>362</xdr:row>
      <xdr:rowOff>85725</xdr:rowOff>
    </xdr:to>
    <xdr:sp>
      <xdr:nvSpPr>
        <xdr:cNvPr id="925" name="Line 1004"/>
        <xdr:cNvSpPr>
          <a:spLocks/>
        </xdr:cNvSpPr>
      </xdr:nvSpPr>
      <xdr:spPr>
        <a:xfrm flipV="1">
          <a:off x="4000500" y="6591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363</xdr:row>
      <xdr:rowOff>0</xdr:rowOff>
    </xdr:from>
    <xdr:to>
      <xdr:col>3</xdr:col>
      <xdr:colOff>0</xdr:colOff>
      <xdr:row>363</xdr:row>
      <xdr:rowOff>0</xdr:rowOff>
    </xdr:to>
    <xdr:sp>
      <xdr:nvSpPr>
        <xdr:cNvPr id="926" name="Line 1005"/>
        <xdr:cNvSpPr>
          <a:spLocks/>
        </xdr:cNvSpPr>
      </xdr:nvSpPr>
      <xdr:spPr>
        <a:xfrm flipV="1">
          <a:off x="4000500" y="659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363</xdr:row>
      <xdr:rowOff>85725</xdr:rowOff>
    </xdr:from>
    <xdr:to>
      <xdr:col>3</xdr:col>
      <xdr:colOff>0</xdr:colOff>
      <xdr:row>363</xdr:row>
      <xdr:rowOff>85725</xdr:rowOff>
    </xdr:to>
    <xdr:sp>
      <xdr:nvSpPr>
        <xdr:cNvPr id="927" name="Line 1006"/>
        <xdr:cNvSpPr>
          <a:spLocks/>
        </xdr:cNvSpPr>
      </xdr:nvSpPr>
      <xdr:spPr>
        <a:xfrm flipV="1">
          <a:off x="4000500" y="6607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364</xdr:row>
      <xdr:rowOff>0</xdr:rowOff>
    </xdr:from>
    <xdr:to>
      <xdr:col>3</xdr:col>
      <xdr:colOff>0</xdr:colOff>
      <xdr:row>364</xdr:row>
      <xdr:rowOff>0</xdr:rowOff>
    </xdr:to>
    <xdr:sp>
      <xdr:nvSpPr>
        <xdr:cNvPr id="928" name="Line 1007"/>
        <xdr:cNvSpPr>
          <a:spLocks/>
        </xdr:cNvSpPr>
      </xdr:nvSpPr>
      <xdr:spPr>
        <a:xfrm flipV="1">
          <a:off x="4000500" y="6615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364</xdr:row>
      <xdr:rowOff>85725</xdr:rowOff>
    </xdr:from>
    <xdr:to>
      <xdr:col>3</xdr:col>
      <xdr:colOff>0</xdr:colOff>
      <xdr:row>364</xdr:row>
      <xdr:rowOff>85725</xdr:rowOff>
    </xdr:to>
    <xdr:sp>
      <xdr:nvSpPr>
        <xdr:cNvPr id="929" name="Line 1008"/>
        <xdr:cNvSpPr>
          <a:spLocks/>
        </xdr:cNvSpPr>
      </xdr:nvSpPr>
      <xdr:spPr>
        <a:xfrm flipV="1">
          <a:off x="4000500" y="662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3</xdr:col>
      <xdr:colOff>0</xdr:colOff>
      <xdr:row>365</xdr:row>
      <xdr:rowOff>0</xdr:rowOff>
    </xdr:to>
    <xdr:sp>
      <xdr:nvSpPr>
        <xdr:cNvPr id="930" name="Line 1009"/>
        <xdr:cNvSpPr>
          <a:spLocks/>
        </xdr:cNvSpPr>
      </xdr:nvSpPr>
      <xdr:spPr>
        <a:xfrm flipV="1">
          <a:off x="4000500" y="6631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356</xdr:row>
      <xdr:rowOff>85725</xdr:rowOff>
    </xdr:from>
    <xdr:to>
      <xdr:col>3</xdr:col>
      <xdr:colOff>0</xdr:colOff>
      <xdr:row>356</xdr:row>
      <xdr:rowOff>85725</xdr:rowOff>
    </xdr:to>
    <xdr:sp>
      <xdr:nvSpPr>
        <xdr:cNvPr id="931" name="Line 1010"/>
        <xdr:cNvSpPr>
          <a:spLocks/>
        </xdr:cNvSpPr>
      </xdr:nvSpPr>
      <xdr:spPr>
        <a:xfrm flipV="1">
          <a:off x="4000500" y="649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357</xdr:row>
      <xdr:rowOff>85725</xdr:rowOff>
    </xdr:from>
    <xdr:to>
      <xdr:col>3</xdr:col>
      <xdr:colOff>0</xdr:colOff>
      <xdr:row>357</xdr:row>
      <xdr:rowOff>85725</xdr:rowOff>
    </xdr:to>
    <xdr:sp>
      <xdr:nvSpPr>
        <xdr:cNvPr id="932" name="Line 1011"/>
        <xdr:cNvSpPr>
          <a:spLocks/>
        </xdr:cNvSpPr>
      </xdr:nvSpPr>
      <xdr:spPr>
        <a:xfrm flipV="1">
          <a:off x="4000500" y="651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85725</xdr:rowOff>
    </xdr:from>
    <xdr:to>
      <xdr:col>3</xdr:col>
      <xdr:colOff>0</xdr:colOff>
      <xdr:row>358</xdr:row>
      <xdr:rowOff>85725</xdr:rowOff>
    </xdr:to>
    <xdr:sp>
      <xdr:nvSpPr>
        <xdr:cNvPr id="933" name="Line 1012"/>
        <xdr:cNvSpPr>
          <a:spLocks/>
        </xdr:cNvSpPr>
      </xdr:nvSpPr>
      <xdr:spPr>
        <a:xfrm flipV="1">
          <a:off x="4000500" y="6526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359</xdr:row>
      <xdr:rowOff>85725</xdr:rowOff>
    </xdr:from>
    <xdr:to>
      <xdr:col>3</xdr:col>
      <xdr:colOff>0</xdr:colOff>
      <xdr:row>359</xdr:row>
      <xdr:rowOff>85725</xdr:rowOff>
    </xdr:to>
    <xdr:sp>
      <xdr:nvSpPr>
        <xdr:cNvPr id="934" name="Line 1013"/>
        <xdr:cNvSpPr>
          <a:spLocks/>
        </xdr:cNvSpPr>
      </xdr:nvSpPr>
      <xdr:spPr>
        <a:xfrm flipV="1">
          <a:off x="4000500" y="654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360</xdr:row>
      <xdr:rowOff>85725</xdr:rowOff>
    </xdr:from>
    <xdr:to>
      <xdr:col>3</xdr:col>
      <xdr:colOff>0</xdr:colOff>
      <xdr:row>360</xdr:row>
      <xdr:rowOff>85725</xdr:rowOff>
    </xdr:to>
    <xdr:sp>
      <xdr:nvSpPr>
        <xdr:cNvPr id="935" name="Line 1014"/>
        <xdr:cNvSpPr>
          <a:spLocks/>
        </xdr:cNvSpPr>
      </xdr:nvSpPr>
      <xdr:spPr>
        <a:xfrm flipV="1">
          <a:off x="4000500" y="6558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85725</xdr:rowOff>
    </xdr:from>
    <xdr:to>
      <xdr:col>3</xdr:col>
      <xdr:colOff>0</xdr:colOff>
      <xdr:row>361</xdr:row>
      <xdr:rowOff>85725</xdr:rowOff>
    </xdr:to>
    <xdr:sp>
      <xdr:nvSpPr>
        <xdr:cNvPr id="936" name="Line 1015"/>
        <xdr:cNvSpPr>
          <a:spLocks/>
        </xdr:cNvSpPr>
      </xdr:nvSpPr>
      <xdr:spPr>
        <a:xfrm flipV="1">
          <a:off x="4000500" y="6575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85725</xdr:rowOff>
    </xdr:from>
    <xdr:to>
      <xdr:col>3</xdr:col>
      <xdr:colOff>0</xdr:colOff>
      <xdr:row>362</xdr:row>
      <xdr:rowOff>85725</xdr:rowOff>
    </xdr:to>
    <xdr:sp>
      <xdr:nvSpPr>
        <xdr:cNvPr id="937" name="Line 1016"/>
        <xdr:cNvSpPr>
          <a:spLocks/>
        </xdr:cNvSpPr>
      </xdr:nvSpPr>
      <xdr:spPr>
        <a:xfrm flipV="1">
          <a:off x="4000500" y="6591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363</xdr:row>
      <xdr:rowOff>0</xdr:rowOff>
    </xdr:from>
    <xdr:to>
      <xdr:col>3</xdr:col>
      <xdr:colOff>0</xdr:colOff>
      <xdr:row>363</xdr:row>
      <xdr:rowOff>0</xdr:rowOff>
    </xdr:to>
    <xdr:sp>
      <xdr:nvSpPr>
        <xdr:cNvPr id="938" name="Line 1017"/>
        <xdr:cNvSpPr>
          <a:spLocks/>
        </xdr:cNvSpPr>
      </xdr:nvSpPr>
      <xdr:spPr>
        <a:xfrm flipV="1">
          <a:off x="4000500" y="659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363</xdr:row>
      <xdr:rowOff>85725</xdr:rowOff>
    </xdr:from>
    <xdr:to>
      <xdr:col>3</xdr:col>
      <xdr:colOff>0</xdr:colOff>
      <xdr:row>363</xdr:row>
      <xdr:rowOff>85725</xdr:rowOff>
    </xdr:to>
    <xdr:sp>
      <xdr:nvSpPr>
        <xdr:cNvPr id="939" name="Line 1018"/>
        <xdr:cNvSpPr>
          <a:spLocks/>
        </xdr:cNvSpPr>
      </xdr:nvSpPr>
      <xdr:spPr>
        <a:xfrm flipV="1">
          <a:off x="4000500" y="6607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364</xdr:row>
      <xdr:rowOff>0</xdr:rowOff>
    </xdr:from>
    <xdr:to>
      <xdr:col>3</xdr:col>
      <xdr:colOff>0</xdr:colOff>
      <xdr:row>364</xdr:row>
      <xdr:rowOff>0</xdr:rowOff>
    </xdr:to>
    <xdr:sp>
      <xdr:nvSpPr>
        <xdr:cNvPr id="940" name="Line 1019"/>
        <xdr:cNvSpPr>
          <a:spLocks/>
        </xdr:cNvSpPr>
      </xdr:nvSpPr>
      <xdr:spPr>
        <a:xfrm flipV="1">
          <a:off x="4000500" y="6615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364</xdr:row>
      <xdr:rowOff>85725</xdr:rowOff>
    </xdr:from>
    <xdr:to>
      <xdr:col>3</xdr:col>
      <xdr:colOff>0</xdr:colOff>
      <xdr:row>364</xdr:row>
      <xdr:rowOff>85725</xdr:rowOff>
    </xdr:to>
    <xdr:sp>
      <xdr:nvSpPr>
        <xdr:cNvPr id="941" name="Line 1020"/>
        <xdr:cNvSpPr>
          <a:spLocks/>
        </xdr:cNvSpPr>
      </xdr:nvSpPr>
      <xdr:spPr>
        <a:xfrm flipV="1">
          <a:off x="4000500" y="662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3</xdr:col>
      <xdr:colOff>0</xdr:colOff>
      <xdr:row>365</xdr:row>
      <xdr:rowOff>0</xdr:rowOff>
    </xdr:to>
    <xdr:sp>
      <xdr:nvSpPr>
        <xdr:cNvPr id="942" name="Line 1021"/>
        <xdr:cNvSpPr>
          <a:spLocks/>
        </xdr:cNvSpPr>
      </xdr:nvSpPr>
      <xdr:spPr>
        <a:xfrm flipV="1">
          <a:off x="4000500" y="6631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85725</xdr:rowOff>
    </xdr:from>
    <xdr:to>
      <xdr:col>3</xdr:col>
      <xdr:colOff>0</xdr:colOff>
      <xdr:row>358</xdr:row>
      <xdr:rowOff>85725</xdr:rowOff>
    </xdr:to>
    <xdr:sp>
      <xdr:nvSpPr>
        <xdr:cNvPr id="943" name="Line 1022"/>
        <xdr:cNvSpPr>
          <a:spLocks/>
        </xdr:cNvSpPr>
      </xdr:nvSpPr>
      <xdr:spPr>
        <a:xfrm flipV="1">
          <a:off x="4000500" y="6526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359</xdr:row>
      <xdr:rowOff>85725</xdr:rowOff>
    </xdr:from>
    <xdr:to>
      <xdr:col>3</xdr:col>
      <xdr:colOff>0</xdr:colOff>
      <xdr:row>359</xdr:row>
      <xdr:rowOff>85725</xdr:rowOff>
    </xdr:to>
    <xdr:sp>
      <xdr:nvSpPr>
        <xdr:cNvPr id="944" name="Line 1023"/>
        <xdr:cNvSpPr>
          <a:spLocks/>
        </xdr:cNvSpPr>
      </xdr:nvSpPr>
      <xdr:spPr>
        <a:xfrm flipV="1">
          <a:off x="4000500" y="654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360</xdr:row>
      <xdr:rowOff>85725</xdr:rowOff>
    </xdr:from>
    <xdr:to>
      <xdr:col>3</xdr:col>
      <xdr:colOff>0</xdr:colOff>
      <xdr:row>360</xdr:row>
      <xdr:rowOff>85725</xdr:rowOff>
    </xdr:to>
    <xdr:sp>
      <xdr:nvSpPr>
        <xdr:cNvPr id="945" name="Line 1024"/>
        <xdr:cNvSpPr>
          <a:spLocks/>
        </xdr:cNvSpPr>
      </xdr:nvSpPr>
      <xdr:spPr>
        <a:xfrm flipV="1">
          <a:off x="4000500" y="6558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85725</xdr:rowOff>
    </xdr:from>
    <xdr:to>
      <xdr:col>3</xdr:col>
      <xdr:colOff>0</xdr:colOff>
      <xdr:row>361</xdr:row>
      <xdr:rowOff>85725</xdr:rowOff>
    </xdr:to>
    <xdr:sp>
      <xdr:nvSpPr>
        <xdr:cNvPr id="946" name="Line 1025"/>
        <xdr:cNvSpPr>
          <a:spLocks/>
        </xdr:cNvSpPr>
      </xdr:nvSpPr>
      <xdr:spPr>
        <a:xfrm flipV="1">
          <a:off x="4000500" y="6575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85725</xdr:rowOff>
    </xdr:from>
    <xdr:to>
      <xdr:col>3</xdr:col>
      <xdr:colOff>0</xdr:colOff>
      <xdr:row>362</xdr:row>
      <xdr:rowOff>85725</xdr:rowOff>
    </xdr:to>
    <xdr:sp>
      <xdr:nvSpPr>
        <xdr:cNvPr id="947" name="Line 1026"/>
        <xdr:cNvSpPr>
          <a:spLocks/>
        </xdr:cNvSpPr>
      </xdr:nvSpPr>
      <xdr:spPr>
        <a:xfrm flipV="1">
          <a:off x="4000500" y="6591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363</xdr:row>
      <xdr:rowOff>0</xdr:rowOff>
    </xdr:from>
    <xdr:to>
      <xdr:col>3</xdr:col>
      <xdr:colOff>0</xdr:colOff>
      <xdr:row>363</xdr:row>
      <xdr:rowOff>0</xdr:rowOff>
    </xdr:to>
    <xdr:sp>
      <xdr:nvSpPr>
        <xdr:cNvPr id="948" name="Line 1027"/>
        <xdr:cNvSpPr>
          <a:spLocks/>
        </xdr:cNvSpPr>
      </xdr:nvSpPr>
      <xdr:spPr>
        <a:xfrm flipV="1">
          <a:off x="4000500" y="659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363</xdr:row>
      <xdr:rowOff>85725</xdr:rowOff>
    </xdr:from>
    <xdr:to>
      <xdr:col>3</xdr:col>
      <xdr:colOff>0</xdr:colOff>
      <xdr:row>363</xdr:row>
      <xdr:rowOff>85725</xdr:rowOff>
    </xdr:to>
    <xdr:sp>
      <xdr:nvSpPr>
        <xdr:cNvPr id="949" name="Line 1028"/>
        <xdr:cNvSpPr>
          <a:spLocks/>
        </xdr:cNvSpPr>
      </xdr:nvSpPr>
      <xdr:spPr>
        <a:xfrm flipV="1">
          <a:off x="4000500" y="6607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364</xdr:row>
      <xdr:rowOff>0</xdr:rowOff>
    </xdr:from>
    <xdr:to>
      <xdr:col>3</xdr:col>
      <xdr:colOff>0</xdr:colOff>
      <xdr:row>364</xdr:row>
      <xdr:rowOff>0</xdr:rowOff>
    </xdr:to>
    <xdr:sp>
      <xdr:nvSpPr>
        <xdr:cNvPr id="950" name="Line 1029"/>
        <xdr:cNvSpPr>
          <a:spLocks/>
        </xdr:cNvSpPr>
      </xdr:nvSpPr>
      <xdr:spPr>
        <a:xfrm flipV="1">
          <a:off x="4000500" y="6615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364</xdr:row>
      <xdr:rowOff>85725</xdr:rowOff>
    </xdr:from>
    <xdr:to>
      <xdr:col>3</xdr:col>
      <xdr:colOff>0</xdr:colOff>
      <xdr:row>364</xdr:row>
      <xdr:rowOff>85725</xdr:rowOff>
    </xdr:to>
    <xdr:sp>
      <xdr:nvSpPr>
        <xdr:cNvPr id="951" name="Line 1030"/>
        <xdr:cNvSpPr>
          <a:spLocks/>
        </xdr:cNvSpPr>
      </xdr:nvSpPr>
      <xdr:spPr>
        <a:xfrm flipV="1">
          <a:off x="4000500" y="662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3</xdr:col>
      <xdr:colOff>0</xdr:colOff>
      <xdr:row>365</xdr:row>
      <xdr:rowOff>0</xdr:rowOff>
    </xdr:to>
    <xdr:sp>
      <xdr:nvSpPr>
        <xdr:cNvPr id="952" name="Line 1031"/>
        <xdr:cNvSpPr>
          <a:spLocks/>
        </xdr:cNvSpPr>
      </xdr:nvSpPr>
      <xdr:spPr>
        <a:xfrm flipV="1">
          <a:off x="4000500" y="6631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366</xdr:row>
      <xdr:rowOff>85725</xdr:rowOff>
    </xdr:from>
    <xdr:to>
      <xdr:col>3</xdr:col>
      <xdr:colOff>0</xdr:colOff>
      <xdr:row>366</xdr:row>
      <xdr:rowOff>85725</xdr:rowOff>
    </xdr:to>
    <xdr:sp>
      <xdr:nvSpPr>
        <xdr:cNvPr id="953" name="Line 1032"/>
        <xdr:cNvSpPr>
          <a:spLocks/>
        </xdr:cNvSpPr>
      </xdr:nvSpPr>
      <xdr:spPr>
        <a:xfrm flipV="1">
          <a:off x="4000500" y="6656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365</xdr:row>
      <xdr:rowOff>85725</xdr:rowOff>
    </xdr:from>
    <xdr:to>
      <xdr:col>3</xdr:col>
      <xdr:colOff>0</xdr:colOff>
      <xdr:row>365</xdr:row>
      <xdr:rowOff>85725</xdr:rowOff>
    </xdr:to>
    <xdr:sp>
      <xdr:nvSpPr>
        <xdr:cNvPr id="954" name="Line 1033"/>
        <xdr:cNvSpPr>
          <a:spLocks/>
        </xdr:cNvSpPr>
      </xdr:nvSpPr>
      <xdr:spPr>
        <a:xfrm flipV="1">
          <a:off x="4000500" y="6639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366</xdr:row>
      <xdr:rowOff>85725</xdr:rowOff>
    </xdr:from>
    <xdr:to>
      <xdr:col>3</xdr:col>
      <xdr:colOff>0</xdr:colOff>
      <xdr:row>366</xdr:row>
      <xdr:rowOff>85725</xdr:rowOff>
    </xdr:to>
    <xdr:sp>
      <xdr:nvSpPr>
        <xdr:cNvPr id="955" name="Line 1034"/>
        <xdr:cNvSpPr>
          <a:spLocks/>
        </xdr:cNvSpPr>
      </xdr:nvSpPr>
      <xdr:spPr>
        <a:xfrm flipV="1">
          <a:off x="4000500" y="6656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367</xdr:row>
      <xdr:rowOff>85725</xdr:rowOff>
    </xdr:from>
    <xdr:to>
      <xdr:col>3</xdr:col>
      <xdr:colOff>0</xdr:colOff>
      <xdr:row>367</xdr:row>
      <xdr:rowOff>85725</xdr:rowOff>
    </xdr:to>
    <xdr:sp>
      <xdr:nvSpPr>
        <xdr:cNvPr id="956" name="Line 1035"/>
        <xdr:cNvSpPr>
          <a:spLocks/>
        </xdr:cNvSpPr>
      </xdr:nvSpPr>
      <xdr:spPr>
        <a:xfrm flipV="1">
          <a:off x="4000500" y="667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368</xdr:row>
      <xdr:rowOff>85725</xdr:rowOff>
    </xdr:from>
    <xdr:to>
      <xdr:col>3</xdr:col>
      <xdr:colOff>0</xdr:colOff>
      <xdr:row>368</xdr:row>
      <xdr:rowOff>85725</xdr:rowOff>
    </xdr:to>
    <xdr:sp>
      <xdr:nvSpPr>
        <xdr:cNvPr id="957" name="Line 1036"/>
        <xdr:cNvSpPr>
          <a:spLocks/>
        </xdr:cNvSpPr>
      </xdr:nvSpPr>
      <xdr:spPr>
        <a:xfrm flipV="1">
          <a:off x="4000500" y="6688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370</xdr:row>
      <xdr:rowOff>85725</xdr:rowOff>
    </xdr:from>
    <xdr:to>
      <xdr:col>3</xdr:col>
      <xdr:colOff>0</xdr:colOff>
      <xdr:row>370</xdr:row>
      <xdr:rowOff>85725</xdr:rowOff>
    </xdr:to>
    <xdr:sp>
      <xdr:nvSpPr>
        <xdr:cNvPr id="958" name="Line 1037"/>
        <xdr:cNvSpPr>
          <a:spLocks/>
        </xdr:cNvSpPr>
      </xdr:nvSpPr>
      <xdr:spPr>
        <a:xfrm flipV="1">
          <a:off x="4000500" y="672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371</xdr:row>
      <xdr:rowOff>85725</xdr:rowOff>
    </xdr:from>
    <xdr:to>
      <xdr:col>3</xdr:col>
      <xdr:colOff>0</xdr:colOff>
      <xdr:row>371</xdr:row>
      <xdr:rowOff>85725</xdr:rowOff>
    </xdr:to>
    <xdr:sp>
      <xdr:nvSpPr>
        <xdr:cNvPr id="959" name="Line 1038"/>
        <xdr:cNvSpPr>
          <a:spLocks/>
        </xdr:cNvSpPr>
      </xdr:nvSpPr>
      <xdr:spPr>
        <a:xfrm flipV="1">
          <a:off x="4000500" y="673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372</xdr:row>
      <xdr:rowOff>85725</xdr:rowOff>
    </xdr:from>
    <xdr:to>
      <xdr:col>3</xdr:col>
      <xdr:colOff>0</xdr:colOff>
      <xdr:row>372</xdr:row>
      <xdr:rowOff>85725</xdr:rowOff>
    </xdr:to>
    <xdr:sp>
      <xdr:nvSpPr>
        <xdr:cNvPr id="960" name="Line 1039"/>
        <xdr:cNvSpPr>
          <a:spLocks/>
        </xdr:cNvSpPr>
      </xdr:nvSpPr>
      <xdr:spPr>
        <a:xfrm flipV="1">
          <a:off x="4000500" y="6753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373</xdr:row>
      <xdr:rowOff>85725</xdr:rowOff>
    </xdr:from>
    <xdr:to>
      <xdr:col>3</xdr:col>
      <xdr:colOff>0</xdr:colOff>
      <xdr:row>373</xdr:row>
      <xdr:rowOff>85725</xdr:rowOff>
    </xdr:to>
    <xdr:sp>
      <xdr:nvSpPr>
        <xdr:cNvPr id="961" name="Line 1040"/>
        <xdr:cNvSpPr>
          <a:spLocks/>
        </xdr:cNvSpPr>
      </xdr:nvSpPr>
      <xdr:spPr>
        <a:xfrm flipV="1">
          <a:off x="4000500" y="676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374</xdr:row>
      <xdr:rowOff>85725</xdr:rowOff>
    </xdr:from>
    <xdr:to>
      <xdr:col>3</xdr:col>
      <xdr:colOff>0</xdr:colOff>
      <xdr:row>374</xdr:row>
      <xdr:rowOff>85725</xdr:rowOff>
    </xdr:to>
    <xdr:sp>
      <xdr:nvSpPr>
        <xdr:cNvPr id="962" name="Line 1041"/>
        <xdr:cNvSpPr>
          <a:spLocks/>
        </xdr:cNvSpPr>
      </xdr:nvSpPr>
      <xdr:spPr>
        <a:xfrm flipV="1">
          <a:off x="4000500" y="678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375</xdr:row>
      <xdr:rowOff>85725</xdr:rowOff>
    </xdr:from>
    <xdr:to>
      <xdr:col>3</xdr:col>
      <xdr:colOff>0</xdr:colOff>
      <xdr:row>375</xdr:row>
      <xdr:rowOff>85725</xdr:rowOff>
    </xdr:to>
    <xdr:sp>
      <xdr:nvSpPr>
        <xdr:cNvPr id="963" name="Line 1042"/>
        <xdr:cNvSpPr>
          <a:spLocks/>
        </xdr:cNvSpPr>
      </xdr:nvSpPr>
      <xdr:spPr>
        <a:xfrm flipV="1">
          <a:off x="4000500" y="6801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376</xdr:row>
      <xdr:rowOff>85725</xdr:rowOff>
    </xdr:from>
    <xdr:to>
      <xdr:col>3</xdr:col>
      <xdr:colOff>0</xdr:colOff>
      <xdr:row>376</xdr:row>
      <xdr:rowOff>85725</xdr:rowOff>
    </xdr:to>
    <xdr:sp>
      <xdr:nvSpPr>
        <xdr:cNvPr id="964" name="Line 1043"/>
        <xdr:cNvSpPr>
          <a:spLocks/>
        </xdr:cNvSpPr>
      </xdr:nvSpPr>
      <xdr:spPr>
        <a:xfrm flipV="1">
          <a:off x="4000500" y="681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377</xdr:row>
      <xdr:rowOff>85725</xdr:rowOff>
    </xdr:from>
    <xdr:to>
      <xdr:col>3</xdr:col>
      <xdr:colOff>0</xdr:colOff>
      <xdr:row>377</xdr:row>
      <xdr:rowOff>85725</xdr:rowOff>
    </xdr:to>
    <xdr:sp>
      <xdr:nvSpPr>
        <xdr:cNvPr id="965" name="Line 1044"/>
        <xdr:cNvSpPr>
          <a:spLocks/>
        </xdr:cNvSpPr>
      </xdr:nvSpPr>
      <xdr:spPr>
        <a:xfrm flipV="1">
          <a:off x="40005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378</xdr:row>
      <xdr:rowOff>85725</xdr:rowOff>
    </xdr:from>
    <xdr:to>
      <xdr:col>3</xdr:col>
      <xdr:colOff>0</xdr:colOff>
      <xdr:row>378</xdr:row>
      <xdr:rowOff>85725</xdr:rowOff>
    </xdr:to>
    <xdr:sp>
      <xdr:nvSpPr>
        <xdr:cNvPr id="966" name="Line 1045"/>
        <xdr:cNvSpPr>
          <a:spLocks/>
        </xdr:cNvSpPr>
      </xdr:nvSpPr>
      <xdr:spPr>
        <a:xfrm flipV="1">
          <a:off x="4000500" y="6851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368</xdr:row>
      <xdr:rowOff>85725</xdr:rowOff>
    </xdr:from>
    <xdr:to>
      <xdr:col>3</xdr:col>
      <xdr:colOff>0</xdr:colOff>
      <xdr:row>368</xdr:row>
      <xdr:rowOff>85725</xdr:rowOff>
    </xdr:to>
    <xdr:sp>
      <xdr:nvSpPr>
        <xdr:cNvPr id="967" name="Line 1046"/>
        <xdr:cNvSpPr>
          <a:spLocks/>
        </xdr:cNvSpPr>
      </xdr:nvSpPr>
      <xdr:spPr>
        <a:xfrm flipV="1">
          <a:off x="4000500" y="6688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371</xdr:row>
      <xdr:rowOff>85725</xdr:rowOff>
    </xdr:from>
    <xdr:to>
      <xdr:col>3</xdr:col>
      <xdr:colOff>0</xdr:colOff>
      <xdr:row>371</xdr:row>
      <xdr:rowOff>85725</xdr:rowOff>
    </xdr:to>
    <xdr:sp>
      <xdr:nvSpPr>
        <xdr:cNvPr id="968" name="Line 1047"/>
        <xdr:cNvSpPr>
          <a:spLocks/>
        </xdr:cNvSpPr>
      </xdr:nvSpPr>
      <xdr:spPr>
        <a:xfrm flipV="1">
          <a:off x="4000500" y="673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374</xdr:row>
      <xdr:rowOff>85725</xdr:rowOff>
    </xdr:from>
    <xdr:to>
      <xdr:col>3</xdr:col>
      <xdr:colOff>0</xdr:colOff>
      <xdr:row>374</xdr:row>
      <xdr:rowOff>85725</xdr:rowOff>
    </xdr:to>
    <xdr:sp>
      <xdr:nvSpPr>
        <xdr:cNvPr id="969" name="Line 1048"/>
        <xdr:cNvSpPr>
          <a:spLocks/>
        </xdr:cNvSpPr>
      </xdr:nvSpPr>
      <xdr:spPr>
        <a:xfrm flipV="1">
          <a:off x="4000500" y="678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376</xdr:row>
      <xdr:rowOff>85725</xdr:rowOff>
    </xdr:from>
    <xdr:to>
      <xdr:col>3</xdr:col>
      <xdr:colOff>0</xdr:colOff>
      <xdr:row>376</xdr:row>
      <xdr:rowOff>85725</xdr:rowOff>
    </xdr:to>
    <xdr:sp>
      <xdr:nvSpPr>
        <xdr:cNvPr id="970" name="Line 1049"/>
        <xdr:cNvSpPr>
          <a:spLocks/>
        </xdr:cNvSpPr>
      </xdr:nvSpPr>
      <xdr:spPr>
        <a:xfrm flipV="1">
          <a:off x="4000500" y="681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380</xdr:row>
      <xdr:rowOff>0</xdr:rowOff>
    </xdr:from>
    <xdr:to>
      <xdr:col>3</xdr:col>
      <xdr:colOff>0</xdr:colOff>
      <xdr:row>380</xdr:row>
      <xdr:rowOff>0</xdr:rowOff>
    </xdr:to>
    <xdr:sp>
      <xdr:nvSpPr>
        <xdr:cNvPr id="971" name="Line 1050"/>
        <xdr:cNvSpPr>
          <a:spLocks/>
        </xdr:cNvSpPr>
      </xdr:nvSpPr>
      <xdr:spPr>
        <a:xfrm flipV="1">
          <a:off x="4000500" y="6875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380</xdr:row>
      <xdr:rowOff>85725</xdr:rowOff>
    </xdr:from>
    <xdr:to>
      <xdr:col>3</xdr:col>
      <xdr:colOff>0</xdr:colOff>
      <xdr:row>380</xdr:row>
      <xdr:rowOff>85725</xdr:rowOff>
    </xdr:to>
    <xdr:sp>
      <xdr:nvSpPr>
        <xdr:cNvPr id="972" name="Line 1051"/>
        <xdr:cNvSpPr>
          <a:spLocks/>
        </xdr:cNvSpPr>
      </xdr:nvSpPr>
      <xdr:spPr>
        <a:xfrm flipV="1">
          <a:off x="4000500" y="6883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380</xdr:row>
      <xdr:rowOff>0</xdr:rowOff>
    </xdr:from>
    <xdr:to>
      <xdr:col>3</xdr:col>
      <xdr:colOff>0</xdr:colOff>
      <xdr:row>380</xdr:row>
      <xdr:rowOff>0</xdr:rowOff>
    </xdr:to>
    <xdr:sp>
      <xdr:nvSpPr>
        <xdr:cNvPr id="973" name="Line 1052"/>
        <xdr:cNvSpPr>
          <a:spLocks/>
        </xdr:cNvSpPr>
      </xdr:nvSpPr>
      <xdr:spPr>
        <a:xfrm flipV="1">
          <a:off x="4000500" y="6875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380</xdr:row>
      <xdr:rowOff>85725</xdr:rowOff>
    </xdr:from>
    <xdr:to>
      <xdr:col>3</xdr:col>
      <xdr:colOff>0</xdr:colOff>
      <xdr:row>380</xdr:row>
      <xdr:rowOff>85725</xdr:rowOff>
    </xdr:to>
    <xdr:sp>
      <xdr:nvSpPr>
        <xdr:cNvPr id="974" name="Line 1053"/>
        <xdr:cNvSpPr>
          <a:spLocks/>
        </xdr:cNvSpPr>
      </xdr:nvSpPr>
      <xdr:spPr>
        <a:xfrm flipV="1">
          <a:off x="4000500" y="6883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380</xdr:row>
      <xdr:rowOff>0</xdr:rowOff>
    </xdr:from>
    <xdr:to>
      <xdr:col>3</xdr:col>
      <xdr:colOff>0</xdr:colOff>
      <xdr:row>380</xdr:row>
      <xdr:rowOff>0</xdr:rowOff>
    </xdr:to>
    <xdr:sp>
      <xdr:nvSpPr>
        <xdr:cNvPr id="975" name="Line 1054"/>
        <xdr:cNvSpPr>
          <a:spLocks/>
        </xdr:cNvSpPr>
      </xdr:nvSpPr>
      <xdr:spPr>
        <a:xfrm flipV="1">
          <a:off x="4000500" y="6875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380</xdr:row>
      <xdr:rowOff>85725</xdr:rowOff>
    </xdr:from>
    <xdr:to>
      <xdr:col>3</xdr:col>
      <xdr:colOff>0</xdr:colOff>
      <xdr:row>380</xdr:row>
      <xdr:rowOff>85725</xdr:rowOff>
    </xdr:to>
    <xdr:sp>
      <xdr:nvSpPr>
        <xdr:cNvPr id="976" name="Line 1055"/>
        <xdr:cNvSpPr>
          <a:spLocks/>
        </xdr:cNvSpPr>
      </xdr:nvSpPr>
      <xdr:spPr>
        <a:xfrm flipV="1">
          <a:off x="4000500" y="6883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380</xdr:row>
      <xdr:rowOff>0</xdr:rowOff>
    </xdr:from>
    <xdr:to>
      <xdr:col>3</xdr:col>
      <xdr:colOff>0</xdr:colOff>
      <xdr:row>380</xdr:row>
      <xdr:rowOff>0</xdr:rowOff>
    </xdr:to>
    <xdr:sp>
      <xdr:nvSpPr>
        <xdr:cNvPr id="977" name="Line 1056"/>
        <xdr:cNvSpPr>
          <a:spLocks/>
        </xdr:cNvSpPr>
      </xdr:nvSpPr>
      <xdr:spPr>
        <a:xfrm flipV="1">
          <a:off x="4000500" y="6875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380</xdr:row>
      <xdr:rowOff>85725</xdr:rowOff>
    </xdr:from>
    <xdr:to>
      <xdr:col>3</xdr:col>
      <xdr:colOff>0</xdr:colOff>
      <xdr:row>380</xdr:row>
      <xdr:rowOff>85725</xdr:rowOff>
    </xdr:to>
    <xdr:sp>
      <xdr:nvSpPr>
        <xdr:cNvPr id="978" name="Line 1057"/>
        <xdr:cNvSpPr>
          <a:spLocks/>
        </xdr:cNvSpPr>
      </xdr:nvSpPr>
      <xdr:spPr>
        <a:xfrm flipV="1">
          <a:off x="4000500" y="6883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380</xdr:row>
      <xdr:rowOff>0</xdr:rowOff>
    </xdr:from>
    <xdr:to>
      <xdr:col>3</xdr:col>
      <xdr:colOff>0</xdr:colOff>
      <xdr:row>380</xdr:row>
      <xdr:rowOff>0</xdr:rowOff>
    </xdr:to>
    <xdr:sp>
      <xdr:nvSpPr>
        <xdr:cNvPr id="979" name="Line 1058"/>
        <xdr:cNvSpPr>
          <a:spLocks/>
        </xdr:cNvSpPr>
      </xdr:nvSpPr>
      <xdr:spPr>
        <a:xfrm flipV="1">
          <a:off x="4000500" y="6875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380</xdr:row>
      <xdr:rowOff>85725</xdr:rowOff>
    </xdr:from>
    <xdr:to>
      <xdr:col>3</xdr:col>
      <xdr:colOff>0</xdr:colOff>
      <xdr:row>380</xdr:row>
      <xdr:rowOff>85725</xdr:rowOff>
    </xdr:to>
    <xdr:sp>
      <xdr:nvSpPr>
        <xdr:cNvPr id="980" name="Line 1059"/>
        <xdr:cNvSpPr>
          <a:spLocks/>
        </xdr:cNvSpPr>
      </xdr:nvSpPr>
      <xdr:spPr>
        <a:xfrm flipV="1">
          <a:off x="4000500" y="6883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380</xdr:row>
      <xdr:rowOff>0</xdr:rowOff>
    </xdr:from>
    <xdr:to>
      <xdr:col>3</xdr:col>
      <xdr:colOff>0</xdr:colOff>
      <xdr:row>380</xdr:row>
      <xdr:rowOff>0</xdr:rowOff>
    </xdr:to>
    <xdr:sp>
      <xdr:nvSpPr>
        <xdr:cNvPr id="981" name="Line 1060"/>
        <xdr:cNvSpPr>
          <a:spLocks/>
        </xdr:cNvSpPr>
      </xdr:nvSpPr>
      <xdr:spPr>
        <a:xfrm flipV="1">
          <a:off x="4000500" y="6875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380</xdr:row>
      <xdr:rowOff>85725</xdr:rowOff>
    </xdr:from>
    <xdr:to>
      <xdr:col>3</xdr:col>
      <xdr:colOff>0</xdr:colOff>
      <xdr:row>380</xdr:row>
      <xdr:rowOff>85725</xdr:rowOff>
    </xdr:to>
    <xdr:sp>
      <xdr:nvSpPr>
        <xdr:cNvPr id="982" name="Line 1061"/>
        <xdr:cNvSpPr>
          <a:spLocks/>
        </xdr:cNvSpPr>
      </xdr:nvSpPr>
      <xdr:spPr>
        <a:xfrm flipV="1">
          <a:off x="4000500" y="6883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381</xdr:row>
      <xdr:rowOff>85725</xdr:rowOff>
    </xdr:from>
    <xdr:to>
      <xdr:col>3</xdr:col>
      <xdr:colOff>0</xdr:colOff>
      <xdr:row>381</xdr:row>
      <xdr:rowOff>85725</xdr:rowOff>
    </xdr:to>
    <xdr:sp>
      <xdr:nvSpPr>
        <xdr:cNvPr id="983" name="Line 1062"/>
        <xdr:cNvSpPr>
          <a:spLocks/>
        </xdr:cNvSpPr>
      </xdr:nvSpPr>
      <xdr:spPr>
        <a:xfrm flipV="1">
          <a:off x="4000500" y="6899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382</xdr:row>
      <xdr:rowOff>85725</xdr:rowOff>
    </xdr:from>
    <xdr:to>
      <xdr:col>3</xdr:col>
      <xdr:colOff>0</xdr:colOff>
      <xdr:row>382</xdr:row>
      <xdr:rowOff>85725</xdr:rowOff>
    </xdr:to>
    <xdr:sp>
      <xdr:nvSpPr>
        <xdr:cNvPr id="984" name="Line 1063"/>
        <xdr:cNvSpPr>
          <a:spLocks/>
        </xdr:cNvSpPr>
      </xdr:nvSpPr>
      <xdr:spPr>
        <a:xfrm flipV="1">
          <a:off x="4000500" y="691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381</xdr:row>
      <xdr:rowOff>85725</xdr:rowOff>
    </xdr:from>
    <xdr:to>
      <xdr:col>3</xdr:col>
      <xdr:colOff>0</xdr:colOff>
      <xdr:row>381</xdr:row>
      <xdr:rowOff>85725</xdr:rowOff>
    </xdr:to>
    <xdr:sp>
      <xdr:nvSpPr>
        <xdr:cNvPr id="985" name="Line 1064"/>
        <xdr:cNvSpPr>
          <a:spLocks/>
        </xdr:cNvSpPr>
      </xdr:nvSpPr>
      <xdr:spPr>
        <a:xfrm flipV="1">
          <a:off x="4000500" y="6899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382</xdr:row>
      <xdr:rowOff>85725</xdr:rowOff>
    </xdr:from>
    <xdr:to>
      <xdr:col>3</xdr:col>
      <xdr:colOff>0</xdr:colOff>
      <xdr:row>382</xdr:row>
      <xdr:rowOff>85725</xdr:rowOff>
    </xdr:to>
    <xdr:sp>
      <xdr:nvSpPr>
        <xdr:cNvPr id="986" name="Line 1065"/>
        <xdr:cNvSpPr>
          <a:spLocks/>
        </xdr:cNvSpPr>
      </xdr:nvSpPr>
      <xdr:spPr>
        <a:xfrm flipV="1">
          <a:off x="4000500" y="691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356</xdr:row>
      <xdr:rowOff>85725</xdr:rowOff>
    </xdr:from>
    <xdr:to>
      <xdr:col>3</xdr:col>
      <xdr:colOff>0</xdr:colOff>
      <xdr:row>356</xdr:row>
      <xdr:rowOff>85725</xdr:rowOff>
    </xdr:to>
    <xdr:sp>
      <xdr:nvSpPr>
        <xdr:cNvPr id="987" name="Line 1066"/>
        <xdr:cNvSpPr>
          <a:spLocks/>
        </xdr:cNvSpPr>
      </xdr:nvSpPr>
      <xdr:spPr>
        <a:xfrm flipV="1">
          <a:off x="4000500" y="649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357</xdr:row>
      <xdr:rowOff>85725</xdr:rowOff>
    </xdr:from>
    <xdr:to>
      <xdr:col>3</xdr:col>
      <xdr:colOff>0</xdr:colOff>
      <xdr:row>357</xdr:row>
      <xdr:rowOff>85725</xdr:rowOff>
    </xdr:to>
    <xdr:sp>
      <xdr:nvSpPr>
        <xdr:cNvPr id="988" name="Line 1067"/>
        <xdr:cNvSpPr>
          <a:spLocks/>
        </xdr:cNvSpPr>
      </xdr:nvSpPr>
      <xdr:spPr>
        <a:xfrm flipV="1">
          <a:off x="4000500" y="651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85725</xdr:rowOff>
    </xdr:from>
    <xdr:to>
      <xdr:col>3</xdr:col>
      <xdr:colOff>0</xdr:colOff>
      <xdr:row>358</xdr:row>
      <xdr:rowOff>85725</xdr:rowOff>
    </xdr:to>
    <xdr:sp>
      <xdr:nvSpPr>
        <xdr:cNvPr id="989" name="Line 1068"/>
        <xdr:cNvSpPr>
          <a:spLocks/>
        </xdr:cNvSpPr>
      </xdr:nvSpPr>
      <xdr:spPr>
        <a:xfrm flipV="1">
          <a:off x="4000500" y="6526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359</xdr:row>
      <xdr:rowOff>85725</xdr:rowOff>
    </xdr:from>
    <xdr:to>
      <xdr:col>3</xdr:col>
      <xdr:colOff>0</xdr:colOff>
      <xdr:row>359</xdr:row>
      <xdr:rowOff>85725</xdr:rowOff>
    </xdr:to>
    <xdr:sp>
      <xdr:nvSpPr>
        <xdr:cNvPr id="990" name="Line 1069"/>
        <xdr:cNvSpPr>
          <a:spLocks/>
        </xdr:cNvSpPr>
      </xdr:nvSpPr>
      <xdr:spPr>
        <a:xfrm flipV="1">
          <a:off x="4000500" y="654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360</xdr:row>
      <xdr:rowOff>85725</xdr:rowOff>
    </xdr:from>
    <xdr:to>
      <xdr:col>3</xdr:col>
      <xdr:colOff>0</xdr:colOff>
      <xdr:row>360</xdr:row>
      <xdr:rowOff>85725</xdr:rowOff>
    </xdr:to>
    <xdr:sp>
      <xdr:nvSpPr>
        <xdr:cNvPr id="991" name="Line 1070"/>
        <xdr:cNvSpPr>
          <a:spLocks/>
        </xdr:cNvSpPr>
      </xdr:nvSpPr>
      <xdr:spPr>
        <a:xfrm flipV="1">
          <a:off x="4000500" y="6558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85725</xdr:rowOff>
    </xdr:from>
    <xdr:to>
      <xdr:col>3</xdr:col>
      <xdr:colOff>0</xdr:colOff>
      <xdr:row>361</xdr:row>
      <xdr:rowOff>85725</xdr:rowOff>
    </xdr:to>
    <xdr:sp>
      <xdr:nvSpPr>
        <xdr:cNvPr id="992" name="Line 1071"/>
        <xdr:cNvSpPr>
          <a:spLocks/>
        </xdr:cNvSpPr>
      </xdr:nvSpPr>
      <xdr:spPr>
        <a:xfrm flipV="1">
          <a:off x="4000500" y="6575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85725</xdr:rowOff>
    </xdr:from>
    <xdr:to>
      <xdr:col>3</xdr:col>
      <xdr:colOff>0</xdr:colOff>
      <xdr:row>362</xdr:row>
      <xdr:rowOff>85725</xdr:rowOff>
    </xdr:to>
    <xdr:sp>
      <xdr:nvSpPr>
        <xdr:cNvPr id="993" name="Line 1072"/>
        <xdr:cNvSpPr>
          <a:spLocks/>
        </xdr:cNvSpPr>
      </xdr:nvSpPr>
      <xdr:spPr>
        <a:xfrm flipV="1">
          <a:off x="4000500" y="6591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363</xdr:row>
      <xdr:rowOff>0</xdr:rowOff>
    </xdr:from>
    <xdr:to>
      <xdr:col>3</xdr:col>
      <xdr:colOff>0</xdr:colOff>
      <xdr:row>363</xdr:row>
      <xdr:rowOff>0</xdr:rowOff>
    </xdr:to>
    <xdr:sp>
      <xdr:nvSpPr>
        <xdr:cNvPr id="994" name="Line 1073"/>
        <xdr:cNvSpPr>
          <a:spLocks/>
        </xdr:cNvSpPr>
      </xdr:nvSpPr>
      <xdr:spPr>
        <a:xfrm flipV="1">
          <a:off x="4000500" y="659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363</xdr:row>
      <xdr:rowOff>85725</xdr:rowOff>
    </xdr:from>
    <xdr:to>
      <xdr:col>3</xdr:col>
      <xdr:colOff>0</xdr:colOff>
      <xdr:row>363</xdr:row>
      <xdr:rowOff>85725</xdr:rowOff>
    </xdr:to>
    <xdr:sp>
      <xdr:nvSpPr>
        <xdr:cNvPr id="995" name="Line 1074"/>
        <xdr:cNvSpPr>
          <a:spLocks/>
        </xdr:cNvSpPr>
      </xdr:nvSpPr>
      <xdr:spPr>
        <a:xfrm flipV="1">
          <a:off x="4000500" y="6607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364</xdr:row>
      <xdr:rowOff>0</xdr:rowOff>
    </xdr:from>
    <xdr:to>
      <xdr:col>3</xdr:col>
      <xdr:colOff>0</xdr:colOff>
      <xdr:row>364</xdr:row>
      <xdr:rowOff>0</xdr:rowOff>
    </xdr:to>
    <xdr:sp>
      <xdr:nvSpPr>
        <xdr:cNvPr id="996" name="Line 1075"/>
        <xdr:cNvSpPr>
          <a:spLocks/>
        </xdr:cNvSpPr>
      </xdr:nvSpPr>
      <xdr:spPr>
        <a:xfrm flipV="1">
          <a:off x="4000500" y="6615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364</xdr:row>
      <xdr:rowOff>85725</xdr:rowOff>
    </xdr:from>
    <xdr:to>
      <xdr:col>3</xdr:col>
      <xdr:colOff>0</xdr:colOff>
      <xdr:row>364</xdr:row>
      <xdr:rowOff>85725</xdr:rowOff>
    </xdr:to>
    <xdr:sp>
      <xdr:nvSpPr>
        <xdr:cNvPr id="997" name="Line 1076"/>
        <xdr:cNvSpPr>
          <a:spLocks/>
        </xdr:cNvSpPr>
      </xdr:nvSpPr>
      <xdr:spPr>
        <a:xfrm flipV="1">
          <a:off x="4000500" y="662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3</xdr:col>
      <xdr:colOff>0</xdr:colOff>
      <xdr:row>365</xdr:row>
      <xdr:rowOff>0</xdr:rowOff>
    </xdr:to>
    <xdr:sp>
      <xdr:nvSpPr>
        <xdr:cNvPr id="998" name="Line 1077"/>
        <xdr:cNvSpPr>
          <a:spLocks/>
        </xdr:cNvSpPr>
      </xdr:nvSpPr>
      <xdr:spPr>
        <a:xfrm flipV="1">
          <a:off x="4000500" y="6631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365</xdr:row>
      <xdr:rowOff>85725</xdr:rowOff>
    </xdr:from>
    <xdr:to>
      <xdr:col>3</xdr:col>
      <xdr:colOff>0</xdr:colOff>
      <xdr:row>365</xdr:row>
      <xdr:rowOff>85725</xdr:rowOff>
    </xdr:to>
    <xdr:sp>
      <xdr:nvSpPr>
        <xdr:cNvPr id="999" name="Line 1078"/>
        <xdr:cNvSpPr>
          <a:spLocks/>
        </xdr:cNvSpPr>
      </xdr:nvSpPr>
      <xdr:spPr>
        <a:xfrm flipV="1">
          <a:off x="4000500" y="6639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366</xdr:row>
      <xdr:rowOff>85725</xdr:rowOff>
    </xdr:from>
    <xdr:to>
      <xdr:col>3</xdr:col>
      <xdr:colOff>0</xdr:colOff>
      <xdr:row>366</xdr:row>
      <xdr:rowOff>85725</xdr:rowOff>
    </xdr:to>
    <xdr:sp>
      <xdr:nvSpPr>
        <xdr:cNvPr id="1000" name="Line 1079"/>
        <xdr:cNvSpPr>
          <a:spLocks/>
        </xdr:cNvSpPr>
      </xdr:nvSpPr>
      <xdr:spPr>
        <a:xfrm flipV="1">
          <a:off x="4000500" y="6656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367</xdr:row>
      <xdr:rowOff>85725</xdr:rowOff>
    </xdr:from>
    <xdr:to>
      <xdr:col>3</xdr:col>
      <xdr:colOff>0</xdr:colOff>
      <xdr:row>367</xdr:row>
      <xdr:rowOff>85725</xdr:rowOff>
    </xdr:to>
    <xdr:sp>
      <xdr:nvSpPr>
        <xdr:cNvPr id="1001" name="Line 1080"/>
        <xdr:cNvSpPr>
          <a:spLocks/>
        </xdr:cNvSpPr>
      </xdr:nvSpPr>
      <xdr:spPr>
        <a:xfrm flipV="1">
          <a:off x="4000500" y="667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368</xdr:row>
      <xdr:rowOff>85725</xdr:rowOff>
    </xdr:from>
    <xdr:to>
      <xdr:col>3</xdr:col>
      <xdr:colOff>0</xdr:colOff>
      <xdr:row>368</xdr:row>
      <xdr:rowOff>85725</xdr:rowOff>
    </xdr:to>
    <xdr:sp>
      <xdr:nvSpPr>
        <xdr:cNvPr id="1002" name="Line 1081"/>
        <xdr:cNvSpPr>
          <a:spLocks/>
        </xdr:cNvSpPr>
      </xdr:nvSpPr>
      <xdr:spPr>
        <a:xfrm flipV="1">
          <a:off x="4000500" y="6688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369</xdr:row>
      <xdr:rowOff>85725</xdr:rowOff>
    </xdr:from>
    <xdr:to>
      <xdr:col>3</xdr:col>
      <xdr:colOff>0</xdr:colOff>
      <xdr:row>369</xdr:row>
      <xdr:rowOff>85725</xdr:rowOff>
    </xdr:to>
    <xdr:sp>
      <xdr:nvSpPr>
        <xdr:cNvPr id="1003" name="Line 1082"/>
        <xdr:cNvSpPr>
          <a:spLocks/>
        </xdr:cNvSpPr>
      </xdr:nvSpPr>
      <xdr:spPr>
        <a:xfrm flipV="1">
          <a:off x="4000500" y="6704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370</xdr:row>
      <xdr:rowOff>85725</xdr:rowOff>
    </xdr:from>
    <xdr:to>
      <xdr:col>3</xdr:col>
      <xdr:colOff>0</xdr:colOff>
      <xdr:row>370</xdr:row>
      <xdr:rowOff>85725</xdr:rowOff>
    </xdr:to>
    <xdr:sp>
      <xdr:nvSpPr>
        <xdr:cNvPr id="1004" name="Line 1083"/>
        <xdr:cNvSpPr>
          <a:spLocks/>
        </xdr:cNvSpPr>
      </xdr:nvSpPr>
      <xdr:spPr>
        <a:xfrm flipV="1">
          <a:off x="4000500" y="672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371</xdr:row>
      <xdr:rowOff>85725</xdr:rowOff>
    </xdr:from>
    <xdr:to>
      <xdr:col>3</xdr:col>
      <xdr:colOff>0</xdr:colOff>
      <xdr:row>371</xdr:row>
      <xdr:rowOff>85725</xdr:rowOff>
    </xdr:to>
    <xdr:sp>
      <xdr:nvSpPr>
        <xdr:cNvPr id="1005" name="Line 1084"/>
        <xdr:cNvSpPr>
          <a:spLocks/>
        </xdr:cNvSpPr>
      </xdr:nvSpPr>
      <xdr:spPr>
        <a:xfrm flipV="1">
          <a:off x="4000500" y="673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372</xdr:row>
      <xdr:rowOff>85725</xdr:rowOff>
    </xdr:from>
    <xdr:to>
      <xdr:col>3</xdr:col>
      <xdr:colOff>0</xdr:colOff>
      <xdr:row>372</xdr:row>
      <xdr:rowOff>85725</xdr:rowOff>
    </xdr:to>
    <xdr:sp>
      <xdr:nvSpPr>
        <xdr:cNvPr id="1006" name="Line 1085"/>
        <xdr:cNvSpPr>
          <a:spLocks/>
        </xdr:cNvSpPr>
      </xdr:nvSpPr>
      <xdr:spPr>
        <a:xfrm flipV="1">
          <a:off x="4000500" y="6753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373</xdr:row>
      <xdr:rowOff>85725</xdr:rowOff>
    </xdr:from>
    <xdr:to>
      <xdr:col>3</xdr:col>
      <xdr:colOff>0</xdr:colOff>
      <xdr:row>373</xdr:row>
      <xdr:rowOff>85725</xdr:rowOff>
    </xdr:to>
    <xdr:sp>
      <xdr:nvSpPr>
        <xdr:cNvPr id="1007" name="Line 1086"/>
        <xdr:cNvSpPr>
          <a:spLocks/>
        </xdr:cNvSpPr>
      </xdr:nvSpPr>
      <xdr:spPr>
        <a:xfrm flipV="1">
          <a:off x="4000500" y="676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374</xdr:row>
      <xdr:rowOff>85725</xdr:rowOff>
    </xdr:from>
    <xdr:to>
      <xdr:col>3</xdr:col>
      <xdr:colOff>0</xdr:colOff>
      <xdr:row>374</xdr:row>
      <xdr:rowOff>85725</xdr:rowOff>
    </xdr:to>
    <xdr:sp>
      <xdr:nvSpPr>
        <xdr:cNvPr id="1008" name="Line 1087"/>
        <xdr:cNvSpPr>
          <a:spLocks/>
        </xdr:cNvSpPr>
      </xdr:nvSpPr>
      <xdr:spPr>
        <a:xfrm flipV="1">
          <a:off x="4000500" y="678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375</xdr:row>
      <xdr:rowOff>85725</xdr:rowOff>
    </xdr:from>
    <xdr:to>
      <xdr:col>3</xdr:col>
      <xdr:colOff>0</xdr:colOff>
      <xdr:row>375</xdr:row>
      <xdr:rowOff>85725</xdr:rowOff>
    </xdr:to>
    <xdr:sp>
      <xdr:nvSpPr>
        <xdr:cNvPr id="1009" name="Line 1088"/>
        <xdr:cNvSpPr>
          <a:spLocks/>
        </xdr:cNvSpPr>
      </xdr:nvSpPr>
      <xdr:spPr>
        <a:xfrm flipV="1">
          <a:off x="4000500" y="6801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376</xdr:row>
      <xdr:rowOff>85725</xdr:rowOff>
    </xdr:from>
    <xdr:to>
      <xdr:col>3</xdr:col>
      <xdr:colOff>0</xdr:colOff>
      <xdr:row>376</xdr:row>
      <xdr:rowOff>85725</xdr:rowOff>
    </xdr:to>
    <xdr:sp>
      <xdr:nvSpPr>
        <xdr:cNvPr id="1010" name="Line 1089"/>
        <xdr:cNvSpPr>
          <a:spLocks/>
        </xdr:cNvSpPr>
      </xdr:nvSpPr>
      <xdr:spPr>
        <a:xfrm flipV="1">
          <a:off x="4000500" y="681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377</xdr:row>
      <xdr:rowOff>85725</xdr:rowOff>
    </xdr:from>
    <xdr:to>
      <xdr:col>3</xdr:col>
      <xdr:colOff>0</xdr:colOff>
      <xdr:row>377</xdr:row>
      <xdr:rowOff>85725</xdr:rowOff>
    </xdr:to>
    <xdr:sp>
      <xdr:nvSpPr>
        <xdr:cNvPr id="1011" name="Line 1090"/>
        <xdr:cNvSpPr>
          <a:spLocks/>
        </xdr:cNvSpPr>
      </xdr:nvSpPr>
      <xdr:spPr>
        <a:xfrm flipV="1">
          <a:off x="400050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378</xdr:row>
      <xdr:rowOff>85725</xdr:rowOff>
    </xdr:from>
    <xdr:to>
      <xdr:col>3</xdr:col>
      <xdr:colOff>0</xdr:colOff>
      <xdr:row>378</xdr:row>
      <xdr:rowOff>85725</xdr:rowOff>
    </xdr:to>
    <xdr:sp>
      <xdr:nvSpPr>
        <xdr:cNvPr id="1012" name="Line 1091"/>
        <xdr:cNvSpPr>
          <a:spLocks/>
        </xdr:cNvSpPr>
      </xdr:nvSpPr>
      <xdr:spPr>
        <a:xfrm flipV="1">
          <a:off x="4000500" y="6851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379</xdr:row>
      <xdr:rowOff>85725</xdr:rowOff>
    </xdr:from>
    <xdr:to>
      <xdr:col>3</xdr:col>
      <xdr:colOff>0</xdr:colOff>
      <xdr:row>379</xdr:row>
      <xdr:rowOff>85725</xdr:rowOff>
    </xdr:to>
    <xdr:sp>
      <xdr:nvSpPr>
        <xdr:cNvPr id="1013" name="Line 1092"/>
        <xdr:cNvSpPr>
          <a:spLocks/>
        </xdr:cNvSpPr>
      </xdr:nvSpPr>
      <xdr:spPr>
        <a:xfrm flipV="1">
          <a:off x="4000500" y="6867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380</xdr:row>
      <xdr:rowOff>0</xdr:rowOff>
    </xdr:from>
    <xdr:to>
      <xdr:col>3</xdr:col>
      <xdr:colOff>0</xdr:colOff>
      <xdr:row>380</xdr:row>
      <xdr:rowOff>0</xdr:rowOff>
    </xdr:to>
    <xdr:sp>
      <xdr:nvSpPr>
        <xdr:cNvPr id="1014" name="Line 1093"/>
        <xdr:cNvSpPr>
          <a:spLocks/>
        </xdr:cNvSpPr>
      </xdr:nvSpPr>
      <xdr:spPr>
        <a:xfrm flipV="1">
          <a:off x="4000500" y="6875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380</xdr:row>
      <xdr:rowOff>85725</xdr:rowOff>
    </xdr:from>
    <xdr:to>
      <xdr:col>3</xdr:col>
      <xdr:colOff>0</xdr:colOff>
      <xdr:row>380</xdr:row>
      <xdr:rowOff>85725</xdr:rowOff>
    </xdr:to>
    <xdr:sp>
      <xdr:nvSpPr>
        <xdr:cNvPr id="1015" name="Line 1094"/>
        <xdr:cNvSpPr>
          <a:spLocks/>
        </xdr:cNvSpPr>
      </xdr:nvSpPr>
      <xdr:spPr>
        <a:xfrm flipV="1">
          <a:off x="4000500" y="6883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383</xdr:row>
      <xdr:rowOff>85725</xdr:rowOff>
    </xdr:from>
    <xdr:to>
      <xdr:col>3</xdr:col>
      <xdr:colOff>0</xdr:colOff>
      <xdr:row>383</xdr:row>
      <xdr:rowOff>85725</xdr:rowOff>
    </xdr:to>
    <xdr:sp>
      <xdr:nvSpPr>
        <xdr:cNvPr id="1016" name="Line 1095"/>
        <xdr:cNvSpPr>
          <a:spLocks/>
        </xdr:cNvSpPr>
      </xdr:nvSpPr>
      <xdr:spPr>
        <a:xfrm flipV="1">
          <a:off x="4000500" y="6932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384</xdr:row>
      <xdr:rowOff>85725</xdr:rowOff>
    </xdr:from>
    <xdr:to>
      <xdr:col>3</xdr:col>
      <xdr:colOff>0</xdr:colOff>
      <xdr:row>384</xdr:row>
      <xdr:rowOff>85725</xdr:rowOff>
    </xdr:to>
    <xdr:sp>
      <xdr:nvSpPr>
        <xdr:cNvPr id="1017" name="Line 1096"/>
        <xdr:cNvSpPr>
          <a:spLocks/>
        </xdr:cNvSpPr>
      </xdr:nvSpPr>
      <xdr:spPr>
        <a:xfrm flipV="1">
          <a:off x="4000500" y="6948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385</xdr:row>
      <xdr:rowOff>85725</xdr:rowOff>
    </xdr:from>
    <xdr:to>
      <xdr:col>3</xdr:col>
      <xdr:colOff>0</xdr:colOff>
      <xdr:row>385</xdr:row>
      <xdr:rowOff>85725</xdr:rowOff>
    </xdr:to>
    <xdr:sp>
      <xdr:nvSpPr>
        <xdr:cNvPr id="1018" name="Line 1097"/>
        <xdr:cNvSpPr>
          <a:spLocks/>
        </xdr:cNvSpPr>
      </xdr:nvSpPr>
      <xdr:spPr>
        <a:xfrm flipV="1">
          <a:off x="4000500" y="6964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386</xdr:row>
      <xdr:rowOff>0</xdr:rowOff>
    </xdr:from>
    <xdr:to>
      <xdr:col>3</xdr:col>
      <xdr:colOff>0</xdr:colOff>
      <xdr:row>386</xdr:row>
      <xdr:rowOff>0</xdr:rowOff>
    </xdr:to>
    <xdr:sp>
      <xdr:nvSpPr>
        <xdr:cNvPr id="1019" name="Line 1098"/>
        <xdr:cNvSpPr>
          <a:spLocks/>
        </xdr:cNvSpPr>
      </xdr:nvSpPr>
      <xdr:spPr>
        <a:xfrm flipV="1">
          <a:off x="4000500" y="6972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386</xdr:row>
      <xdr:rowOff>0</xdr:rowOff>
    </xdr:from>
    <xdr:to>
      <xdr:col>3</xdr:col>
      <xdr:colOff>0</xdr:colOff>
      <xdr:row>386</xdr:row>
      <xdr:rowOff>0</xdr:rowOff>
    </xdr:to>
    <xdr:sp>
      <xdr:nvSpPr>
        <xdr:cNvPr id="1020" name="Line 1099"/>
        <xdr:cNvSpPr>
          <a:spLocks/>
        </xdr:cNvSpPr>
      </xdr:nvSpPr>
      <xdr:spPr>
        <a:xfrm flipV="1">
          <a:off x="4000500" y="6972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386</xdr:row>
      <xdr:rowOff>85725</xdr:rowOff>
    </xdr:from>
    <xdr:to>
      <xdr:col>3</xdr:col>
      <xdr:colOff>0</xdr:colOff>
      <xdr:row>386</xdr:row>
      <xdr:rowOff>85725</xdr:rowOff>
    </xdr:to>
    <xdr:sp>
      <xdr:nvSpPr>
        <xdr:cNvPr id="1021" name="Line 1100"/>
        <xdr:cNvSpPr>
          <a:spLocks/>
        </xdr:cNvSpPr>
      </xdr:nvSpPr>
      <xdr:spPr>
        <a:xfrm flipV="1">
          <a:off x="4000500" y="6980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387</xdr:row>
      <xdr:rowOff>85725</xdr:rowOff>
    </xdr:from>
    <xdr:to>
      <xdr:col>3</xdr:col>
      <xdr:colOff>0</xdr:colOff>
      <xdr:row>387</xdr:row>
      <xdr:rowOff>85725</xdr:rowOff>
    </xdr:to>
    <xdr:sp>
      <xdr:nvSpPr>
        <xdr:cNvPr id="1022" name="Line 1101"/>
        <xdr:cNvSpPr>
          <a:spLocks/>
        </xdr:cNvSpPr>
      </xdr:nvSpPr>
      <xdr:spPr>
        <a:xfrm flipV="1">
          <a:off x="4000500" y="6997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388</xdr:row>
      <xdr:rowOff>85725</xdr:rowOff>
    </xdr:from>
    <xdr:to>
      <xdr:col>3</xdr:col>
      <xdr:colOff>0</xdr:colOff>
      <xdr:row>388</xdr:row>
      <xdr:rowOff>85725</xdr:rowOff>
    </xdr:to>
    <xdr:sp>
      <xdr:nvSpPr>
        <xdr:cNvPr id="1023" name="Line 1102"/>
        <xdr:cNvSpPr>
          <a:spLocks/>
        </xdr:cNvSpPr>
      </xdr:nvSpPr>
      <xdr:spPr>
        <a:xfrm flipV="1">
          <a:off x="4000500" y="701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389</xdr:row>
      <xdr:rowOff>85725</xdr:rowOff>
    </xdr:from>
    <xdr:to>
      <xdr:col>3</xdr:col>
      <xdr:colOff>0</xdr:colOff>
      <xdr:row>389</xdr:row>
      <xdr:rowOff>85725</xdr:rowOff>
    </xdr:to>
    <xdr:sp>
      <xdr:nvSpPr>
        <xdr:cNvPr id="1024" name="Line 1103"/>
        <xdr:cNvSpPr>
          <a:spLocks/>
        </xdr:cNvSpPr>
      </xdr:nvSpPr>
      <xdr:spPr>
        <a:xfrm flipV="1">
          <a:off x="4000500" y="7029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390</xdr:row>
      <xdr:rowOff>85725</xdr:rowOff>
    </xdr:from>
    <xdr:to>
      <xdr:col>3</xdr:col>
      <xdr:colOff>0</xdr:colOff>
      <xdr:row>390</xdr:row>
      <xdr:rowOff>85725</xdr:rowOff>
    </xdr:to>
    <xdr:sp>
      <xdr:nvSpPr>
        <xdr:cNvPr id="1025" name="Line 1104"/>
        <xdr:cNvSpPr>
          <a:spLocks/>
        </xdr:cNvSpPr>
      </xdr:nvSpPr>
      <xdr:spPr>
        <a:xfrm flipV="1">
          <a:off x="4000500" y="704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391</xdr:row>
      <xdr:rowOff>85725</xdr:rowOff>
    </xdr:from>
    <xdr:to>
      <xdr:col>3</xdr:col>
      <xdr:colOff>0</xdr:colOff>
      <xdr:row>391</xdr:row>
      <xdr:rowOff>85725</xdr:rowOff>
    </xdr:to>
    <xdr:sp>
      <xdr:nvSpPr>
        <xdr:cNvPr id="1026" name="Line 1105"/>
        <xdr:cNvSpPr>
          <a:spLocks/>
        </xdr:cNvSpPr>
      </xdr:nvSpPr>
      <xdr:spPr>
        <a:xfrm flipV="1">
          <a:off x="4000500" y="7061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392</xdr:row>
      <xdr:rowOff>85725</xdr:rowOff>
    </xdr:from>
    <xdr:to>
      <xdr:col>3</xdr:col>
      <xdr:colOff>0</xdr:colOff>
      <xdr:row>392</xdr:row>
      <xdr:rowOff>85725</xdr:rowOff>
    </xdr:to>
    <xdr:sp>
      <xdr:nvSpPr>
        <xdr:cNvPr id="1027" name="Line 1106"/>
        <xdr:cNvSpPr>
          <a:spLocks/>
        </xdr:cNvSpPr>
      </xdr:nvSpPr>
      <xdr:spPr>
        <a:xfrm flipV="1">
          <a:off x="4000500" y="707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85725</xdr:rowOff>
    </xdr:from>
    <xdr:to>
      <xdr:col>3</xdr:col>
      <xdr:colOff>0</xdr:colOff>
      <xdr:row>393</xdr:row>
      <xdr:rowOff>85725</xdr:rowOff>
    </xdr:to>
    <xdr:sp>
      <xdr:nvSpPr>
        <xdr:cNvPr id="1028" name="Line 1107"/>
        <xdr:cNvSpPr>
          <a:spLocks/>
        </xdr:cNvSpPr>
      </xdr:nvSpPr>
      <xdr:spPr>
        <a:xfrm flipV="1">
          <a:off x="4000500" y="709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394</xdr:row>
      <xdr:rowOff>85725</xdr:rowOff>
    </xdr:from>
    <xdr:to>
      <xdr:col>3</xdr:col>
      <xdr:colOff>0</xdr:colOff>
      <xdr:row>394</xdr:row>
      <xdr:rowOff>85725</xdr:rowOff>
    </xdr:to>
    <xdr:sp>
      <xdr:nvSpPr>
        <xdr:cNvPr id="1029" name="Line 1108"/>
        <xdr:cNvSpPr>
          <a:spLocks/>
        </xdr:cNvSpPr>
      </xdr:nvSpPr>
      <xdr:spPr>
        <a:xfrm flipV="1">
          <a:off x="4000500" y="7110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395</xdr:row>
      <xdr:rowOff>85725</xdr:rowOff>
    </xdr:from>
    <xdr:to>
      <xdr:col>3</xdr:col>
      <xdr:colOff>0</xdr:colOff>
      <xdr:row>395</xdr:row>
      <xdr:rowOff>85725</xdr:rowOff>
    </xdr:to>
    <xdr:sp>
      <xdr:nvSpPr>
        <xdr:cNvPr id="1030" name="Line 1109"/>
        <xdr:cNvSpPr>
          <a:spLocks/>
        </xdr:cNvSpPr>
      </xdr:nvSpPr>
      <xdr:spPr>
        <a:xfrm flipV="1">
          <a:off x="4000500" y="7126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396</xdr:row>
      <xdr:rowOff>85725</xdr:rowOff>
    </xdr:from>
    <xdr:to>
      <xdr:col>3</xdr:col>
      <xdr:colOff>0</xdr:colOff>
      <xdr:row>396</xdr:row>
      <xdr:rowOff>85725</xdr:rowOff>
    </xdr:to>
    <xdr:sp>
      <xdr:nvSpPr>
        <xdr:cNvPr id="1031" name="Line 1110"/>
        <xdr:cNvSpPr>
          <a:spLocks/>
        </xdr:cNvSpPr>
      </xdr:nvSpPr>
      <xdr:spPr>
        <a:xfrm flipV="1">
          <a:off x="4000500" y="7142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397</xdr:row>
      <xdr:rowOff>85725</xdr:rowOff>
    </xdr:from>
    <xdr:to>
      <xdr:col>3</xdr:col>
      <xdr:colOff>0</xdr:colOff>
      <xdr:row>397</xdr:row>
      <xdr:rowOff>85725</xdr:rowOff>
    </xdr:to>
    <xdr:sp>
      <xdr:nvSpPr>
        <xdr:cNvPr id="1032" name="Line 1111"/>
        <xdr:cNvSpPr>
          <a:spLocks/>
        </xdr:cNvSpPr>
      </xdr:nvSpPr>
      <xdr:spPr>
        <a:xfrm flipV="1">
          <a:off x="4000500" y="7158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398</xdr:row>
      <xdr:rowOff>85725</xdr:rowOff>
    </xdr:from>
    <xdr:to>
      <xdr:col>3</xdr:col>
      <xdr:colOff>0</xdr:colOff>
      <xdr:row>398</xdr:row>
      <xdr:rowOff>85725</xdr:rowOff>
    </xdr:to>
    <xdr:sp>
      <xdr:nvSpPr>
        <xdr:cNvPr id="1033" name="Line 1112"/>
        <xdr:cNvSpPr>
          <a:spLocks/>
        </xdr:cNvSpPr>
      </xdr:nvSpPr>
      <xdr:spPr>
        <a:xfrm flipV="1">
          <a:off x="4000500" y="7175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399</xdr:row>
      <xdr:rowOff>85725</xdr:rowOff>
    </xdr:from>
    <xdr:to>
      <xdr:col>3</xdr:col>
      <xdr:colOff>0</xdr:colOff>
      <xdr:row>399</xdr:row>
      <xdr:rowOff>85725</xdr:rowOff>
    </xdr:to>
    <xdr:sp>
      <xdr:nvSpPr>
        <xdr:cNvPr id="1034" name="Line 1113"/>
        <xdr:cNvSpPr>
          <a:spLocks/>
        </xdr:cNvSpPr>
      </xdr:nvSpPr>
      <xdr:spPr>
        <a:xfrm flipV="1">
          <a:off x="4000500" y="7191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400</xdr:row>
      <xdr:rowOff>0</xdr:rowOff>
    </xdr:from>
    <xdr:to>
      <xdr:col>3</xdr:col>
      <xdr:colOff>0</xdr:colOff>
      <xdr:row>400</xdr:row>
      <xdr:rowOff>0</xdr:rowOff>
    </xdr:to>
    <xdr:sp>
      <xdr:nvSpPr>
        <xdr:cNvPr id="1035" name="Line 1114"/>
        <xdr:cNvSpPr>
          <a:spLocks/>
        </xdr:cNvSpPr>
      </xdr:nvSpPr>
      <xdr:spPr>
        <a:xfrm flipV="1">
          <a:off x="4000500" y="719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400</xdr:row>
      <xdr:rowOff>85725</xdr:rowOff>
    </xdr:from>
    <xdr:to>
      <xdr:col>3</xdr:col>
      <xdr:colOff>0</xdr:colOff>
      <xdr:row>400</xdr:row>
      <xdr:rowOff>85725</xdr:rowOff>
    </xdr:to>
    <xdr:sp>
      <xdr:nvSpPr>
        <xdr:cNvPr id="1036" name="Line 1115"/>
        <xdr:cNvSpPr>
          <a:spLocks/>
        </xdr:cNvSpPr>
      </xdr:nvSpPr>
      <xdr:spPr>
        <a:xfrm flipV="1">
          <a:off x="4000500" y="7207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401</xdr:row>
      <xdr:rowOff>85725</xdr:rowOff>
    </xdr:from>
    <xdr:to>
      <xdr:col>3</xdr:col>
      <xdr:colOff>0</xdr:colOff>
      <xdr:row>401</xdr:row>
      <xdr:rowOff>85725</xdr:rowOff>
    </xdr:to>
    <xdr:sp>
      <xdr:nvSpPr>
        <xdr:cNvPr id="1037" name="Line 1116"/>
        <xdr:cNvSpPr>
          <a:spLocks/>
        </xdr:cNvSpPr>
      </xdr:nvSpPr>
      <xdr:spPr>
        <a:xfrm flipV="1">
          <a:off x="4000500" y="7223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402</xdr:row>
      <xdr:rowOff>85725</xdr:rowOff>
    </xdr:from>
    <xdr:to>
      <xdr:col>3</xdr:col>
      <xdr:colOff>0</xdr:colOff>
      <xdr:row>402</xdr:row>
      <xdr:rowOff>85725</xdr:rowOff>
    </xdr:to>
    <xdr:sp>
      <xdr:nvSpPr>
        <xdr:cNvPr id="1038" name="Line 1117"/>
        <xdr:cNvSpPr>
          <a:spLocks/>
        </xdr:cNvSpPr>
      </xdr:nvSpPr>
      <xdr:spPr>
        <a:xfrm flipV="1">
          <a:off x="4000500" y="7239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403</xdr:row>
      <xdr:rowOff>85725</xdr:rowOff>
    </xdr:from>
    <xdr:to>
      <xdr:col>3</xdr:col>
      <xdr:colOff>0</xdr:colOff>
      <xdr:row>403</xdr:row>
      <xdr:rowOff>85725</xdr:rowOff>
    </xdr:to>
    <xdr:sp>
      <xdr:nvSpPr>
        <xdr:cNvPr id="1039" name="Line 1118"/>
        <xdr:cNvSpPr>
          <a:spLocks/>
        </xdr:cNvSpPr>
      </xdr:nvSpPr>
      <xdr:spPr>
        <a:xfrm flipV="1">
          <a:off x="4000500" y="7256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400</xdr:row>
      <xdr:rowOff>85725</xdr:rowOff>
    </xdr:from>
    <xdr:to>
      <xdr:col>3</xdr:col>
      <xdr:colOff>0</xdr:colOff>
      <xdr:row>400</xdr:row>
      <xdr:rowOff>85725</xdr:rowOff>
    </xdr:to>
    <xdr:sp>
      <xdr:nvSpPr>
        <xdr:cNvPr id="1040" name="Line 1119"/>
        <xdr:cNvSpPr>
          <a:spLocks/>
        </xdr:cNvSpPr>
      </xdr:nvSpPr>
      <xdr:spPr>
        <a:xfrm flipV="1">
          <a:off x="4000500" y="7207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388</xdr:row>
      <xdr:rowOff>85725</xdr:rowOff>
    </xdr:from>
    <xdr:to>
      <xdr:col>3</xdr:col>
      <xdr:colOff>0</xdr:colOff>
      <xdr:row>388</xdr:row>
      <xdr:rowOff>85725</xdr:rowOff>
    </xdr:to>
    <xdr:sp>
      <xdr:nvSpPr>
        <xdr:cNvPr id="1041" name="Line 1120"/>
        <xdr:cNvSpPr>
          <a:spLocks/>
        </xdr:cNvSpPr>
      </xdr:nvSpPr>
      <xdr:spPr>
        <a:xfrm flipV="1">
          <a:off x="4000500" y="701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386</xdr:row>
      <xdr:rowOff>0</xdr:rowOff>
    </xdr:from>
    <xdr:to>
      <xdr:col>3</xdr:col>
      <xdr:colOff>0</xdr:colOff>
      <xdr:row>386</xdr:row>
      <xdr:rowOff>0</xdr:rowOff>
    </xdr:to>
    <xdr:sp>
      <xdr:nvSpPr>
        <xdr:cNvPr id="1042" name="Line 1121"/>
        <xdr:cNvSpPr>
          <a:spLocks/>
        </xdr:cNvSpPr>
      </xdr:nvSpPr>
      <xdr:spPr>
        <a:xfrm flipV="1">
          <a:off x="4000500" y="6972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388</xdr:row>
      <xdr:rowOff>85725</xdr:rowOff>
    </xdr:from>
    <xdr:to>
      <xdr:col>3</xdr:col>
      <xdr:colOff>0</xdr:colOff>
      <xdr:row>388</xdr:row>
      <xdr:rowOff>85725</xdr:rowOff>
    </xdr:to>
    <xdr:sp>
      <xdr:nvSpPr>
        <xdr:cNvPr id="1043" name="Line 1122"/>
        <xdr:cNvSpPr>
          <a:spLocks/>
        </xdr:cNvSpPr>
      </xdr:nvSpPr>
      <xdr:spPr>
        <a:xfrm flipV="1">
          <a:off x="4000500" y="701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388</xdr:row>
      <xdr:rowOff>85725</xdr:rowOff>
    </xdr:from>
    <xdr:to>
      <xdr:col>3</xdr:col>
      <xdr:colOff>0</xdr:colOff>
      <xdr:row>388</xdr:row>
      <xdr:rowOff>85725</xdr:rowOff>
    </xdr:to>
    <xdr:sp>
      <xdr:nvSpPr>
        <xdr:cNvPr id="1044" name="Line 1123"/>
        <xdr:cNvSpPr>
          <a:spLocks/>
        </xdr:cNvSpPr>
      </xdr:nvSpPr>
      <xdr:spPr>
        <a:xfrm flipV="1">
          <a:off x="4000500" y="701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388</xdr:row>
      <xdr:rowOff>85725</xdr:rowOff>
    </xdr:from>
    <xdr:to>
      <xdr:col>3</xdr:col>
      <xdr:colOff>0</xdr:colOff>
      <xdr:row>388</xdr:row>
      <xdr:rowOff>85725</xdr:rowOff>
    </xdr:to>
    <xdr:sp>
      <xdr:nvSpPr>
        <xdr:cNvPr id="1045" name="Line 1124"/>
        <xdr:cNvSpPr>
          <a:spLocks/>
        </xdr:cNvSpPr>
      </xdr:nvSpPr>
      <xdr:spPr>
        <a:xfrm flipV="1">
          <a:off x="4000500" y="701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388</xdr:row>
      <xdr:rowOff>85725</xdr:rowOff>
    </xdr:from>
    <xdr:to>
      <xdr:col>3</xdr:col>
      <xdr:colOff>0</xdr:colOff>
      <xdr:row>388</xdr:row>
      <xdr:rowOff>85725</xdr:rowOff>
    </xdr:to>
    <xdr:sp>
      <xdr:nvSpPr>
        <xdr:cNvPr id="1046" name="Line 1125"/>
        <xdr:cNvSpPr>
          <a:spLocks/>
        </xdr:cNvSpPr>
      </xdr:nvSpPr>
      <xdr:spPr>
        <a:xfrm flipV="1">
          <a:off x="4000500" y="701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388</xdr:row>
      <xdr:rowOff>85725</xdr:rowOff>
    </xdr:from>
    <xdr:to>
      <xdr:col>3</xdr:col>
      <xdr:colOff>0</xdr:colOff>
      <xdr:row>388</xdr:row>
      <xdr:rowOff>85725</xdr:rowOff>
    </xdr:to>
    <xdr:sp>
      <xdr:nvSpPr>
        <xdr:cNvPr id="1047" name="Line 1126"/>
        <xdr:cNvSpPr>
          <a:spLocks/>
        </xdr:cNvSpPr>
      </xdr:nvSpPr>
      <xdr:spPr>
        <a:xfrm flipV="1">
          <a:off x="4000500" y="701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386</xdr:row>
      <xdr:rowOff>0</xdr:rowOff>
    </xdr:from>
    <xdr:to>
      <xdr:col>3</xdr:col>
      <xdr:colOff>0</xdr:colOff>
      <xdr:row>386</xdr:row>
      <xdr:rowOff>0</xdr:rowOff>
    </xdr:to>
    <xdr:sp>
      <xdr:nvSpPr>
        <xdr:cNvPr id="1048" name="Line 1127"/>
        <xdr:cNvSpPr>
          <a:spLocks/>
        </xdr:cNvSpPr>
      </xdr:nvSpPr>
      <xdr:spPr>
        <a:xfrm flipV="1">
          <a:off x="4000500" y="6972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386</xdr:row>
      <xdr:rowOff>0</xdr:rowOff>
    </xdr:from>
    <xdr:to>
      <xdr:col>3</xdr:col>
      <xdr:colOff>0</xdr:colOff>
      <xdr:row>386</xdr:row>
      <xdr:rowOff>0</xdr:rowOff>
    </xdr:to>
    <xdr:sp>
      <xdr:nvSpPr>
        <xdr:cNvPr id="1049" name="Line 1128"/>
        <xdr:cNvSpPr>
          <a:spLocks/>
        </xdr:cNvSpPr>
      </xdr:nvSpPr>
      <xdr:spPr>
        <a:xfrm flipV="1">
          <a:off x="4000500" y="6972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383</xdr:row>
      <xdr:rowOff>85725</xdr:rowOff>
    </xdr:from>
    <xdr:to>
      <xdr:col>3</xdr:col>
      <xdr:colOff>0</xdr:colOff>
      <xdr:row>383</xdr:row>
      <xdr:rowOff>85725</xdr:rowOff>
    </xdr:to>
    <xdr:sp>
      <xdr:nvSpPr>
        <xdr:cNvPr id="1050" name="Line 1129"/>
        <xdr:cNvSpPr>
          <a:spLocks/>
        </xdr:cNvSpPr>
      </xdr:nvSpPr>
      <xdr:spPr>
        <a:xfrm flipV="1">
          <a:off x="4000500" y="6932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384</xdr:row>
      <xdr:rowOff>85725</xdr:rowOff>
    </xdr:from>
    <xdr:to>
      <xdr:col>3</xdr:col>
      <xdr:colOff>0</xdr:colOff>
      <xdr:row>384</xdr:row>
      <xdr:rowOff>85725</xdr:rowOff>
    </xdr:to>
    <xdr:sp>
      <xdr:nvSpPr>
        <xdr:cNvPr id="1051" name="Line 1130"/>
        <xdr:cNvSpPr>
          <a:spLocks/>
        </xdr:cNvSpPr>
      </xdr:nvSpPr>
      <xdr:spPr>
        <a:xfrm flipV="1">
          <a:off x="4000500" y="6948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385</xdr:row>
      <xdr:rowOff>85725</xdr:rowOff>
    </xdr:from>
    <xdr:to>
      <xdr:col>3</xdr:col>
      <xdr:colOff>0</xdr:colOff>
      <xdr:row>385</xdr:row>
      <xdr:rowOff>85725</xdr:rowOff>
    </xdr:to>
    <xdr:sp>
      <xdr:nvSpPr>
        <xdr:cNvPr id="1052" name="Line 1131"/>
        <xdr:cNvSpPr>
          <a:spLocks/>
        </xdr:cNvSpPr>
      </xdr:nvSpPr>
      <xdr:spPr>
        <a:xfrm flipV="1">
          <a:off x="4000500" y="6964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387</xdr:row>
      <xdr:rowOff>85725</xdr:rowOff>
    </xdr:from>
    <xdr:to>
      <xdr:col>3</xdr:col>
      <xdr:colOff>0</xdr:colOff>
      <xdr:row>387</xdr:row>
      <xdr:rowOff>85725</xdr:rowOff>
    </xdr:to>
    <xdr:sp>
      <xdr:nvSpPr>
        <xdr:cNvPr id="1053" name="Line 1132"/>
        <xdr:cNvSpPr>
          <a:spLocks/>
        </xdr:cNvSpPr>
      </xdr:nvSpPr>
      <xdr:spPr>
        <a:xfrm flipV="1">
          <a:off x="4000500" y="6997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386</xdr:row>
      <xdr:rowOff>0</xdr:rowOff>
    </xdr:from>
    <xdr:to>
      <xdr:col>3</xdr:col>
      <xdr:colOff>0</xdr:colOff>
      <xdr:row>386</xdr:row>
      <xdr:rowOff>0</xdr:rowOff>
    </xdr:to>
    <xdr:sp>
      <xdr:nvSpPr>
        <xdr:cNvPr id="1054" name="Line 1133"/>
        <xdr:cNvSpPr>
          <a:spLocks/>
        </xdr:cNvSpPr>
      </xdr:nvSpPr>
      <xdr:spPr>
        <a:xfrm flipV="1">
          <a:off x="4000500" y="6972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389</xdr:row>
      <xdr:rowOff>85725</xdr:rowOff>
    </xdr:from>
    <xdr:to>
      <xdr:col>3</xdr:col>
      <xdr:colOff>0</xdr:colOff>
      <xdr:row>389</xdr:row>
      <xdr:rowOff>85725</xdr:rowOff>
    </xdr:to>
    <xdr:sp>
      <xdr:nvSpPr>
        <xdr:cNvPr id="1055" name="Line 1134"/>
        <xdr:cNvSpPr>
          <a:spLocks/>
        </xdr:cNvSpPr>
      </xdr:nvSpPr>
      <xdr:spPr>
        <a:xfrm flipV="1">
          <a:off x="4000500" y="7029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390</xdr:row>
      <xdr:rowOff>85725</xdr:rowOff>
    </xdr:from>
    <xdr:to>
      <xdr:col>3</xdr:col>
      <xdr:colOff>0</xdr:colOff>
      <xdr:row>390</xdr:row>
      <xdr:rowOff>85725</xdr:rowOff>
    </xdr:to>
    <xdr:sp>
      <xdr:nvSpPr>
        <xdr:cNvPr id="1056" name="Line 1135"/>
        <xdr:cNvSpPr>
          <a:spLocks/>
        </xdr:cNvSpPr>
      </xdr:nvSpPr>
      <xdr:spPr>
        <a:xfrm flipV="1">
          <a:off x="4000500" y="704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391</xdr:row>
      <xdr:rowOff>85725</xdr:rowOff>
    </xdr:from>
    <xdr:to>
      <xdr:col>3</xdr:col>
      <xdr:colOff>0</xdr:colOff>
      <xdr:row>391</xdr:row>
      <xdr:rowOff>85725</xdr:rowOff>
    </xdr:to>
    <xdr:sp>
      <xdr:nvSpPr>
        <xdr:cNvPr id="1057" name="Line 1136"/>
        <xdr:cNvSpPr>
          <a:spLocks/>
        </xdr:cNvSpPr>
      </xdr:nvSpPr>
      <xdr:spPr>
        <a:xfrm flipV="1">
          <a:off x="4000500" y="7061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392</xdr:row>
      <xdr:rowOff>85725</xdr:rowOff>
    </xdr:from>
    <xdr:to>
      <xdr:col>3</xdr:col>
      <xdr:colOff>0</xdr:colOff>
      <xdr:row>392</xdr:row>
      <xdr:rowOff>85725</xdr:rowOff>
    </xdr:to>
    <xdr:sp>
      <xdr:nvSpPr>
        <xdr:cNvPr id="1058" name="Line 1137"/>
        <xdr:cNvSpPr>
          <a:spLocks/>
        </xdr:cNvSpPr>
      </xdr:nvSpPr>
      <xdr:spPr>
        <a:xfrm flipV="1">
          <a:off x="4000500" y="707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393</xdr:row>
      <xdr:rowOff>85725</xdr:rowOff>
    </xdr:from>
    <xdr:to>
      <xdr:col>3</xdr:col>
      <xdr:colOff>0</xdr:colOff>
      <xdr:row>393</xdr:row>
      <xdr:rowOff>85725</xdr:rowOff>
    </xdr:to>
    <xdr:sp>
      <xdr:nvSpPr>
        <xdr:cNvPr id="1059" name="Line 1138"/>
        <xdr:cNvSpPr>
          <a:spLocks/>
        </xdr:cNvSpPr>
      </xdr:nvSpPr>
      <xdr:spPr>
        <a:xfrm flipV="1">
          <a:off x="4000500" y="709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394</xdr:row>
      <xdr:rowOff>85725</xdr:rowOff>
    </xdr:from>
    <xdr:to>
      <xdr:col>3</xdr:col>
      <xdr:colOff>0</xdr:colOff>
      <xdr:row>394</xdr:row>
      <xdr:rowOff>85725</xdr:rowOff>
    </xdr:to>
    <xdr:sp>
      <xdr:nvSpPr>
        <xdr:cNvPr id="1060" name="Line 1139"/>
        <xdr:cNvSpPr>
          <a:spLocks/>
        </xdr:cNvSpPr>
      </xdr:nvSpPr>
      <xdr:spPr>
        <a:xfrm flipV="1">
          <a:off x="4000500" y="7110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395</xdr:row>
      <xdr:rowOff>85725</xdr:rowOff>
    </xdr:from>
    <xdr:to>
      <xdr:col>3</xdr:col>
      <xdr:colOff>0</xdr:colOff>
      <xdr:row>395</xdr:row>
      <xdr:rowOff>85725</xdr:rowOff>
    </xdr:to>
    <xdr:sp>
      <xdr:nvSpPr>
        <xdr:cNvPr id="1061" name="Line 1140"/>
        <xdr:cNvSpPr>
          <a:spLocks/>
        </xdr:cNvSpPr>
      </xdr:nvSpPr>
      <xdr:spPr>
        <a:xfrm flipV="1">
          <a:off x="4000500" y="7126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396</xdr:row>
      <xdr:rowOff>85725</xdr:rowOff>
    </xdr:from>
    <xdr:to>
      <xdr:col>3</xdr:col>
      <xdr:colOff>0</xdr:colOff>
      <xdr:row>396</xdr:row>
      <xdr:rowOff>85725</xdr:rowOff>
    </xdr:to>
    <xdr:sp>
      <xdr:nvSpPr>
        <xdr:cNvPr id="1062" name="Line 1141"/>
        <xdr:cNvSpPr>
          <a:spLocks/>
        </xdr:cNvSpPr>
      </xdr:nvSpPr>
      <xdr:spPr>
        <a:xfrm flipV="1">
          <a:off x="4000500" y="7142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397</xdr:row>
      <xdr:rowOff>85725</xdr:rowOff>
    </xdr:from>
    <xdr:to>
      <xdr:col>3</xdr:col>
      <xdr:colOff>0</xdr:colOff>
      <xdr:row>397</xdr:row>
      <xdr:rowOff>85725</xdr:rowOff>
    </xdr:to>
    <xdr:sp>
      <xdr:nvSpPr>
        <xdr:cNvPr id="1063" name="Line 1142"/>
        <xdr:cNvSpPr>
          <a:spLocks/>
        </xdr:cNvSpPr>
      </xdr:nvSpPr>
      <xdr:spPr>
        <a:xfrm flipV="1">
          <a:off x="4000500" y="7158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398</xdr:row>
      <xdr:rowOff>85725</xdr:rowOff>
    </xdr:from>
    <xdr:to>
      <xdr:col>3</xdr:col>
      <xdr:colOff>0</xdr:colOff>
      <xdr:row>398</xdr:row>
      <xdr:rowOff>85725</xdr:rowOff>
    </xdr:to>
    <xdr:sp>
      <xdr:nvSpPr>
        <xdr:cNvPr id="1064" name="Line 1143"/>
        <xdr:cNvSpPr>
          <a:spLocks/>
        </xdr:cNvSpPr>
      </xdr:nvSpPr>
      <xdr:spPr>
        <a:xfrm flipV="1">
          <a:off x="4000500" y="7175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399</xdr:row>
      <xdr:rowOff>85725</xdr:rowOff>
    </xdr:from>
    <xdr:to>
      <xdr:col>3</xdr:col>
      <xdr:colOff>0</xdr:colOff>
      <xdr:row>399</xdr:row>
      <xdr:rowOff>85725</xdr:rowOff>
    </xdr:to>
    <xdr:sp>
      <xdr:nvSpPr>
        <xdr:cNvPr id="1065" name="Line 1144"/>
        <xdr:cNvSpPr>
          <a:spLocks/>
        </xdr:cNvSpPr>
      </xdr:nvSpPr>
      <xdr:spPr>
        <a:xfrm flipV="1">
          <a:off x="4000500" y="7191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400</xdr:row>
      <xdr:rowOff>0</xdr:rowOff>
    </xdr:from>
    <xdr:to>
      <xdr:col>3</xdr:col>
      <xdr:colOff>0</xdr:colOff>
      <xdr:row>400</xdr:row>
      <xdr:rowOff>0</xdr:rowOff>
    </xdr:to>
    <xdr:sp>
      <xdr:nvSpPr>
        <xdr:cNvPr id="1066" name="Line 1145"/>
        <xdr:cNvSpPr>
          <a:spLocks/>
        </xdr:cNvSpPr>
      </xdr:nvSpPr>
      <xdr:spPr>
        <a:xfrm flipV="1">
          <a:off x="4000500" y="719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400</xdr:row>
      <xdr:rowOff>85725</xdr:rowOff>
    </xdr:from>
    <xdr:to>
      <xdr:col>3</xdr:col>
      <xdr:colOff>0</xdr:colOff>
      <xdr:row>400</xdr:row>
      <xdr:rowOff>85725</xdr:rowOff>
    </xdr:to>
    <xdr:sp>
      <xdr:nvSpPr>
        <xdr:cNvPr id="1067" name="Line 1146"/>
        <xdr:cNvSpPr>
          <a:spLocks/>
        </xdr:cNvSpPr>
      </xdr:nvSpPr>
      <xdr:spPr>
        <a:xfrm flipV="1">
          <a:off x="4000500" y="7207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401</xdr:row>
      <xdr:rowOff>85725</xdr:rowOff>
    </xdr:from>
    <xdr:to>
      <xdr:col>3</xdr:col>
      <xdr:colOff>0</xdr:colOff>
      <xdr:row>401</xdr:row>
      <xdr:rowOff>85725</xdr:rowOff>
    </xdr:to>
    <xdr:sp>
      <xdr:nvSpPr>
        <xdr:cNvPr id="1068" name="Line 1147"/>
        <xdr:cNvSpPr>
          <a:spLocks/>
        </xdr:cNvSpPr>
      </xdr:nvSpPr>
      <xdr:spPr>
        <a:xfrm flipV="1">
          <a:off x="4000500" y="7223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400</xdr:row>
      <xdr:rowOff>85725</xdr:rowOff>
    </xdr:from>
    <xdr:to>
      <xdr:col>3</xdr:col>
      <xdr:colOff>0</xdr:colOff>
      <xdr:row>400</xdr:row>
      <xdr:rowOff>85725</xdr:rowOff>
    </xdr:to>
    <xdr:sp>
      <xdr:nvSpPr>
        <xdr:cNvPr id="1069" name="Line 1148"/>
        <xdr:cNvSpPr>
          <a:spLocks/>
        </xdr:cNvSpPr>
      </xdr:nvSpPr>
      <xdr:spPr>
        <a:xfrm flipV="1">
          <a:off x="4000500" y="7207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401</xdr:row>
      <xdr:rowOff>85725</xdr:rowOff>
    </xdr:from>
    <xdr:to>
      <xdr:col>3</xdr:col>
      <xdr:colOff>0</xdr:colOff>
      <xdr:row>401</xdr:row>
      <xdr:rowOff>85725</xdr:rowOff>
    </xdr:to>
    <xdr:sp>
      <xdr:nvSpPr>
        <xdr:cNvPr id="1070" name="Line 1149"/>
        <xdr:cNvSpPr>
          <a:spLocks/>
        </xdr:cNvSpPr>
      </xdr:nvSpPr>
      <xdr:spPr>
        <a:xfrm flipV="1">
          <a:off x="4000500" y="7223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402</xdr:row>
      <xdr:rowOff>85725</xdr:rowOff>
    </xdr:from>
    <xdr:to>
      <xdr:col>3</xdr:col>
      <xdr:colOff>0</xdr:colOff>
      <xdr:row>402</xdr:row>
      <xdr:rowOff>85725</xdr:rowOff>
    </xdr:to>
    <xdr:sp>
      <xdr:nvSpPr>
        <xdr:cNvPr id="1071" name="Line 1150"/>
        <xdr:cNvSpPr>
          <a:spLocks/>
        </xdr:cNvSpPr>
      </xdr:nvSpPr>
      <xdr:spPr>
        <a:xfrm flipV="1">
          <a:off x="4000500" y="7239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403</xdr:row>
      <xdr:rowOff>85725</xdr:rowOff>
    </xdr:from>
    <xdr:to>
      <xdr:col>3</xdr:col>
      <xdr:colOff>0</xdr:colOff>
      <xdr:row>403</xdr:row>
      <xdr:rowOff>85725</xdr:rowOff>
    </xdr:to>
    <xdr:sp>
      <xdr:nvSpPr>
        <xdr:cNvPr id="1072" name="Line 1151"/>
        <xdr:cNvSpPr>
          <a:spLocks/>
        </xdr:cNvSpPr>
      </xdr:nvSpPr>
      <xdr:spPr>
        <a:xfrm flipV="1">
          <a:off x="4000500" y="7256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403</xdr:row>
      <xdr:rowOff>85725</xdr:rowOff>
    </xdr:from>
    <xdr:to>
      <xdr:col>3</xdr:col>
      <xdr:colOff>0</xdr:colOff>
      <xdr:row>403</xdr:row>
      <xdr:rowOff>85725</xdr:rowOff>
    </xdr:to>
    <xdr:sp>
      <xdr:nvSpPr>
        <xdr:cNvPr id="1073" name="Line 1152"/>
        <xdr:cNvSpPr>
          <a:spLocks/>
        </xdr:cNvSpPr>
      </xdr:nvSpPr>
      <xdr:spPr>
        <a:xfrm flipV="1">
          <a:off x="4000500" y="7256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405</xdr:row>
      <xdr:rowOff>85725</xdr:rowOff>
    </xdr:from>
    <xdr:to>
      <xdr:col>3</xdr:col>
      <xdr:colOff>0</xdr:colOff>
      <xdr:row>405</xdr:row>
      <xdr:rowOff>85725</xdr:rowOff>
    </xdr:to>
    <xdr:sp>
      <xdr:nvSpPr>
        <xdr:cNvPr id="1074" name="Line 1153"/>
        <xdr:cNvSpPr>
          <a:spLocks/>
        </xdr:cNvSpPr>
      </xdr:nvSpPr>
      <xdr:spPr>
        <a:xfrm flipV="1">
          <a:off x="4000500" y="7288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406</xdr:row>
      <xdr:rowOff>85725</xdr:rowOff>
    </xdr:from>
    <xdr:to>
      <xdr:col>3</xdr:col>
      <xdr:colOff>0</xdr:colOff>
      <xdr:row>406</xdr:row>
      <xdr:rowOff>85725</xdr:rowOff>
    </xdr:to>
    <xdr:sp>
      <xdr:nvSpPr>
        <xdr:cNvPr id="1075" name="Line 1154"/>
        <xdr:cNvSpPr>
          <a:spLocks/>
        </xdr:cNvSpPr>
      </xdr:nvSpPr>
      <xdr:spPr>
        <a:xfrm flipV="1">
          <a:off x="4000500" y="7304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407</xdr:row>
      <xdr:rowOff>85725</xdr:rowOff>
    </xdr:from>
    <xdr:to>
      <xdr:col>3</xdr:col>
      <xdr:colOff>0</xdr:colOff>
      <xdr:row>407</xdr:row>
      <xdr:rowOff>85725</xdr:rowOff>
    </xdr:to>
    <xdr:sp>
      <xdr:nvSpPr>
        <xdr:cNvPr id="1076" name="Line 1155"/>
        <xdr:cNvSpPr>
          <a:spLocks/>
        </xdr:cNvSpPr>
      </xdr:nvSpPr>
      <xdr:spPr>
        <a:xfrm flipV="1">
          <a:off x="4000500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408</xdr:row>
      <xdr:rowOff>0</xdr:rowOff>
    </xdr:from>
    <xdr:to>
      <xdr:col>3</xdr:col>
      <xdr:colOff>0</xdr:colOff>
      <xdr:row>408</xdr:row>
      <xdr:rowOff>0</xdr:rowOff>
    </xdr:to>
    <xdr:sp>
      <xdr:nvSpPr>
        <xdr:cNvPr id="1077" name="Line 1156"/>
        <xdr:cNvSpPr>
          <a:spLocks/>
        </xdr:cNvSpPr>
      </xdr:nvSpPr>
      <xdr:spPr>
        <a:xfrm flipV="1">
          <a:off x="4000500" y="7328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405</xdr:row>
      <xdr:rowOff>85725</xdr:rowOff>
    </xdr:from>
    <xdr:to>
      <xdr:col>3</xdr:col>
      <xdr:colOff>0</xdr:colOff>
      <xdr:row>405</xdr:row>
      <xdr:rowOff>85725</xdr:rowOff>
    </xdr:to>
    <xdr:sp>
      <xdr:nvSpPr>
        <xdr:cNvPr id="1078" name="Line 1157"/>
        <xdr:cNvSpPr>
          <a:spLocks/>
        </xdr:cNvSpPr>
      </xdr:nvSpPr>
      <xdr:spPr>
        <a:xfrm flipV="1">
          <a:off x="4000500" y="7288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406</xdr:row>
      <xdr:rowOff>85725</xdr:rowOff>
    </xdr:from>
    <xdr:to>
      <xdr:col>3</xdr:col>
      <xdr:colOff>0</xdr:colOff>
      <xdr:row>406</xdr:row>
      <xdr:rowOff>85725</xdr:rowOff>
    </xdr:to>
    <xdr:sp>
      <xdr:nvSpPr>
        <xdr:cNvPr id="1079" name="Line 1158"/>
        <xdr:cNvSpPr>
          <a:spLocks/>
        </xdr:cNvSpPr>
      </xdr:nvSpPr>
      <xdr:spPr>
        <a:xfrm flipV="1">
          <a:off x="4000500" y="7304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407</xdr:row>
      <xdr:rowOff>85725</xdr:rowOff>
    </xdr:from>
    <xdr:to>
      <xdr:col>3</xdr:col>
      <xdr:colOff>0</xdr:colOff>
      <xdr:row>407</xdr:row>
      <xdr:rowOff>85725</xdr:rowOff>
    </xdr:to>
    <xdr:sp>
      <xdr:nvSpPr>
        <xdr:cNvPr id="1080" name="Line 1159"/>
        <xdr:cNvSpPr>
          <a:spLocks/>
        </xdr:cNvSpPr>
      </xdr:nvSpPr>
      <xdr:spPr>
        <a:xfrm flipV="1">
          <a:off x="4000500" y="7320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409</xdr:row>
      <xdr:rowOff>85725</xdr:rowOff>
    </xdr:from>
    <xdr:to>
      <xdr:col>3</xdr:col>
      <xdr:colOff>0</xdr:colOff>
      <xdr:row>409</xdr:row>
      <xdr:rowOff>85725</xdr:rowOff>
    </xdr:to>
    <xdr:sp>
      <xdr:nvSpPr>
        <xdr:cNvPr id="1081" name="Line 1160"/>
        <xdr:cNvSpPr>
          <a:spLocks/>
        </xdr:cNvSpPr>
      </xdr:nvSpPr>
      <xdr:spPr>
        <a:xfrm flipV="1">
          <a:off x="4000500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410</xdr:row>
      <xdr:rowOff>85725</xdr:rowOff>
    </xdr:from>
    <xdr:to>
      <xdr:col>3</xdr:col>
      <xdr:colOff>0</xdr:colOff>
      <xdr:row>410</xdr:row>
      <xdr:rowOff>85725</xdr:rowOff>
    </xdr:to>
    <xdr:sp>
      <xdr:nvSpPr>
        <xdr:cNvPr id="1082" name="Line 1161"/>
        <xdr:cNvSpPr>
          <a:spLocks/>
        </xdr:cNvSpPr>
      </xdr:nvSpPr>
      <xdr:spPr>
        <a:xfrm flipV="1">
          <a:off x="4000500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411</xdr:row>
      <xdr:rowOff>85725</xdr:rowOff>
    </xdr:from>
    <xdr:to>
      <xdr:col>3</xdr:col>
      <xdr:colOff>0</xdr:colOff>
      <xdr:row>411</xdr:row>
      <xdr:rowOff>85725</xdr:rowOff>
    </xdr:to>
    <xdr:sp>
      <xdr:nvSpPr>
        <xdr:cNvPr id="1083" name="Line 1162"/>
        <xdr:cNvSpPr>
          <a:spLocks/>
        </xdr:cNvSpPr>
      </xdr:nvSpPr>
      <xdr:spPr>
        <a:xfrm flipV="1">
          <a:off x="4000500" y="7385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412</xdr:row>
      <xdr:rowOff>85725</xdr:rowOff>
    </xdr:from>
    <xdr:to>
      <xdr:col>3</xdr:col>
      <xdr:colOff>0</xdr:colOff>
      <xdr:row>412</xdr:row>
      <xdr:rowOff>85725</xdr:rowOff>
    </xdr:to>
    <xdr:sp>
      <xdr:nvSpPr>
        <xdr:cNvPr id="1084" name="Line 1163"/>
        <xdr:cNvSpPr>
          <a:spLocks/>
        </xdr:cNvSpPr>
      </xdr:nvSpPr>
      <xdr:spPr>
        <a:xfrm flipV="1">
          <a:off x="4000500" y="7401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413</xdr:row>
      <xdr:rowOff>85725</xdr:rowOff>
    </xdr:from>
    <xdr:to>
      <xdr:col>3</xdr:col>
      <xdr:colOff>0</xdr:colOff>
      <xdr:row>413</xdr:row>
      <xdr:rowOff>85725</xdr:rowOff>
    </xdr:to>
    <xdr:sp>
      <xdr:nvSpPr>
        <xdr:cNvPr id="1085" name="Line 1164"/>
        <xdr:cNvSpPr>
          <a:spLocks/>
        </xdr:cNvSpPr>
      </xdr:nvSpPr>
      <xdr:spPr>
        <a:xfrm flipV="1">
          <a:off x="4000500" y="7418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409</xdr:row>
      <xdr:rowOff>85725</xdr:rowOff>
    </xdr:from>
    <xdr:to>
      <xdr:col>3</xdr:col>
      <xdr:colOff>0</xdr:colOff>
      <xdr:row>409</xdr:row>
      <xdr:rowOff>85725</xdr:rowOff>
    </xdr:to>
    <xdr:sp>
      <xdr:nvSpPr>
        <xdr:cNvPr id="1086" name="Line 1165"/>
        <xdr:cNvSpPr>
          <a:spLocks/>
        </xdr:cNvSpPr>
      </xdr:nvSpPr>
      <xdr:spPr>
        <a:xfrm flipV="1">
          <a:off x="4000500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410</xdr:row>
      <xdr:rowOff>85725</xdr:rowOff>
    </xdr:from>
    <xdr:to>
      <xdr:col>3</xdr:col>
      <xdr:colOff>0</xdr:colOff>
      <xdr:row>410</xdr:row>
      <xdr:rowOff>85725</xdr:rowOff>
    </xdr:to>
    <xdr:sp>
      <xdr:nvSpPr>
        <xdr:cNvPr id="1087" name="Line 1166"/>
        <xdr:cNvSpPr>
          <a:spLocks/>
        </xdr:cNvSpPr>
      </xdr:nvSpPr>
      <xdr:spPr>
        <a:xfrm flipV="1">
          <a:off x="4000500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411</xdr:row>
      <xdr:rowOff>85725</xdr:rowOff>
    </xdr:from>
    <xdr:to>
      <xdr:col>3</xdr:col>
      <xdr:colOff>0</xdr:colOff>
      <xdr:row>411</xdr:row>
      <xdr:rowOff>85725</xdr:rowOff>
    </xdr:to>
    <xdr:sp>
      <xdr:nvSpPr>
        <xdr:cNvPr id="1088" name="Line 1167"/>
        <xdr:cNvSpPr>
          <a:spLocks/>
        </xdr:cNvSpPr>
      </xdr:nvSpPr>
      <xdr:spPr>
        <a:xfrm flipV="1">
          <a:off x="4000500" y="7385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412</xdr:row>
      <xdr:rowOff>85725</xdr:rowOff>
    </xdr:from>
    <xdr:to>
      <xdr:col>3</xdr:col>
      <xdr:colOff>0</xdr:colOff>
      <xdr:row>412</xdr:row>
      <xdr:rowOff>85725</xdr:rowOff>
    </xdr:to>
    <xdr:sp>
      <xdr:nvSpPr>
        <xdr:cNvPr id="1089" name="Line 1168"/>
        <xdr:cNvSpPr>
          <a:spLocks/>
        </xdr:cNvSpPr>
      </xdr:nvSpPr>
      <xdr:spPr>
        <a:xfrm flipV="1">
          <a:off x="4000500" y="7401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413</xdr:row>
      <xdr:rowOff>85725</xdr:rowOff>
    </xdr:from>
    <xdr:to>
      <xdr:col>3</xdr:col>
      <xdr:colOff>0</xdr:colOff>
      <xdr:row>413</xdr:row>
      <xdr:rowOff>85725</xdr:rowOff>
    </xdr:to>
    <xdr:sp>
      <xdr:nvSpPr>
        <xdr:cNvPr id="1090" name="Line 1169"/>
        <xdr:cNvSpPr>
          <a:spLocks/>
        </xdr:cNvSpPr>
      </xdr:nvSpPr>
      <xdr:spPr>
        <a:xfrm flipV="1">
          <a:off x="4000500" y="7418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409</xdr:row>
      <xdr:rowOff>85725</xdr:rowOff>
    </xdr:from>
    <xdr:to>
      <xdr:col>3</xdr:col>
      <xdr:colOff>0</xdr:colOff>
      <xdr:row>409</xdr:row>
      <xdr:rowOff>85725</xdr:rowOff>
    </xdr:to>
    <xdr:sp>
      <xdr:nvSpPr>
        <xdr:cNvPr id="1091" name="Line 1170"/>
        <xdr:cNvSpPr>
          <a:spLocks/>
        </xdr:cNvSpPr>
      </xdr:nvSpPr>
      <xdr:spPr>
        <a:xfrm flipV="1">
          <a:off x="4000500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410</xdr:row>
      <xdr:rowOff>85725</xdr:rowOff>
    </xdr:from>
    <xdr:to>
      <xdr:col>3</xdr:col>
      <xdr:colOff>0</xdr:colOff>
      <xdr:row>410</xdr:row>
      <xdr:rowOff>85725</xdr:rowOff>
    </xdr:to>
    <xdr:sp>
      <xdr:nvSpPr>
        <xdr:cNvPr id="1092" name="Line 1171"/>
        <xdr:cNvSpPr>
          <a:spLocks/>
        </xdr:cNvSpPr>
      </xdr:nvSpPr>
      <xdr:spPr>
        <a:xfrm flipV="1">
          <a:off x="4000500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411</xdr:row>
      <xdr:rowOff>85725</xdr:rowOff>
    </xdr:from>
    <xdr:to>
      <xdr:col>3</xdr:col>
      <xdr:colOff>0</xdr:colOff>
      <xdr:row>411</xdr:row>
      <xdr:rowOff>85725</xdr:rowOff>
    </xdr:to>
    <xdr:sp>
      <xdr:nvSpPr>
        <xdr:cNvPr id="1093" name="Line 1172"/>
        <xdr:cNvSpPr>
          <a:spLocks/>
        </xdr:cNvSpPr>
      </xdr:nvSpPr>
      <xdr:spPr>
        <a:xfrm flipV="1">
          <a:off x="4000500" y="7385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412</xdr:row>
      <xdr:rowOff>85725</xdr:rowOff>
    </xdr:from>
    <xdr:to>
      <xdr:col>3</xdr:col>
      <xdr:colOff>0</xdr:colOff>
      <xdr:row>412</xdr:row>
      <xdr:rowOff>85725</xdr:rowOff>
    </xdr:to>
    <xdr:sp>
      <xdr:nvSpPr>
        <xdr:cNvPr id="1094" name="Line 1173"/>
        <xdr:cNvSpPr>
          <a:spLocks/>
        </xdr:cNvSpPr>
      </xdr:nvSpPr>
      <xdr:spPr>
        <a:xfrm flipV="1">
          <a:off x="4000500" y="7401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413</xdr:row>
      <xdr:rowOff>85725</xdr:rowOff>
    </xdr:from>
    <xdr:to>
      <xdr:col>3</xdr:col>
      <xdr:colOff>0</xdr:colOff>
      <xdr:row>413</xdr:row>
      <xdr:rowOff>85725</xdr:rowOff>
    </xdr:to>
    <xdr:sp>
      <xdr:nvSpPr>
        <xdr:cNvPr id="1095" name="Line 1174"/>
        <xdr:cNvSpPr>
          <a:spLocks/>
        </xdr:cNvSpPr>
      </xdr:nvSpPr>
      <xdr:spPr>
        <a:xfrm flipV="1">
          <a:off x="4000500" y="7418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409</xdr:row>
      <xdr:rowOff>85725</xdr:rowOff>
    </xdr:from>
    <xdr:to>
      <xdr:col>3</xdr:col>
      <xdr:colOff>0</xdr:colOff>
      <xdr:row>409</xdr:row>
      <xdr:rowOff>85725</xdr:rowOff>
    </xdr:to>
    <xdr:sp>
      <xdr:nvSpPr>
        <xdr:cNvPr id="1096" name="Line 1175"/>
        <xdr:cNvSpPr>
          <a:spLocks/>
        </xdr:cNvSpPr>
      </xdr:nvSpPr>
      <xdr:spPr>
        <a:xfrm flipV="1">
          <a:off x="4000500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410</xdr:row>
      <xdr:rowOff>85725</xdr:rowOff>
    </xdr:from>
    <xdr:to>
      <xdr:col>3</xdr:col>
      <xdr:colOff>0</xdr:colOff>
      <xdr:row>410</xdr:row>
      <xdr:rowOff>85725</xdr:rowOff>
    </xdr:to>
    <xdr:sp>
      <xdr:nvSpPr>
        <xdr:cNvPr id="1097" name="Line 1176"/>
        <xdr:cNvSpPr>
          <a:spLocks/>
        </xdr:cNvSpPr>
      </xdr:nvSpPr>
      <xdr:spPr>
        <a:xfrm flipV="1">
          <a:off x="4000500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411</xdr:row>
      <xdr:rowOff>85725</xdr:rowOff>
    </xdr:from>
    <xdr:to>
      <xdr:col>3</xdr:col>
      <xdr:colOff>0</xdr:colOff>
      <xdr:row>411</xdr:row>
      <xdr:rowOff>85725</xdr:rowOff>
    </xdr:to>
    <xdr:sp>
      <xdr:nvSpPr>
        <xdr:cNvPr id="1098" name="Line 1177"/>
        <xdr:cNvSpPr>
          <a:spLocks/>
        </xdr:cNvSpPr>
      </xdr:nvSpPr>
      <xdr:spPr>
        <a:xfrm flipV="1">
          <a:off x="4000500" y="7385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412</xdr:row>
      <xdr:rowOff>85725</xdr:rowOff>
    </xdr:from>
    <xdr:to>
      <xdr:col>3</xdr:col>
      <xdr:colOff>0</xdr:colOff>
      <xdr:row>412</xdr:row>
      <xdr:rowOff>85725</xdr:rowOff>
    </xdr:to>
    <xdr:sp>
      <xdr:nvSpPr>
        <xdr:cNvPr id="1099" name="Line 1178"/>
        <xdr:cNvSpPr>
          <a:spLocks/>
        </xdr:cNvSpPr>
      </xdr:nvSpPr>
      <xdr:spPr>
        <a:xfrm flipV="1">
          <a:off x="4000500" y="7401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413</xdr:row>
      <xdr:rowOff>85725</xdr:rowOff>
    </xdr:from>
    <xdr:to>
      <xdr:col>3</xdr:col>
      <xdr:colOff>0</xdr:colOff>
      <xdr:row>413</xdr:row>
      <xdr:rowOff>85725</xdr:rowOff>
    </xdr:to>
    <xdr:sp>
      <xdr:nvSpPr>
        <xdr:cNvPr id="1100" name="Line 1179"/>
        <xdr:cNvSpPr>
          <a:spLocks/>
        </xdr:cNvSpPr>
      </xdr:nvSpPr>
      <xdr:spPr>
        <a:xfrm flipV="1">
          <a:off x="4000500" y="7418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409</xdr:row>
      <xdr:rowOff>85725</xdr:rowOff>
    </xdr:from>
    <xdr:to>
      <xdr:col>3</xdr:col>
      <xdr:colOff>0</xdr:colOff>
      <xdr:row>409</xdr:row>
      <xdr:rowOff>85725</xdr:rowOff>
    </xdr:to>
    <xdr:sp>
      <xdr:nvSpPr>
        <xdr:cNvPr id="1101" name="Line 1180"/>
        <xdr:cNvSpPr>
          <a:spLocks/>
        </xdr:cNvSpPr>
      </xdr:nvSpPr>
      <xdr:spPr>
        <a:xfrm flipV="1">
          <a:off x="4000500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410</xdr:row>
      <xdr:rowOff>85725</xdr:rowOff>
    </xdr:from>
    <xdr:to>
      <xdr:col>3</xdr:col>
      <xdr:colOff>0</xdr:colOff>
      <xdr:row>410</xdr:row>
      <xdr:rowOff>85725</xdr:rowOff>
    </xdr:to>
    <xdr:sp>
      <xdr:nvSpPr>
        <xdr:cNvPr id="1102" name="Line 1181"/>
        <xdr:cNvSpPr>
          <a:spLocks/>
        </xdr:cNvSpPr>
      </xdr:nvSpPr>
      <xdr:spPr>
        <a:xfrm flipV="1">
          <a:off x="4000500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411</xdr:row>
      <xdr:rowOff>85725</xdr:rowOff>
    </xdr:from>
    <xdr:to>
      <xdr:col>3</xdr:col>
      <xdr:colOff>0</xdr:colOff>
      <xdr:row>411</xdr:row>
      <xdr:rowOff>85725</xdr:rowOff>
    </xdr:to>
    <xdr:sp>
      <xdr:nvSpPr>
        <xdr:cNvPr id="1103" name="Line 1182"/>
        <xdr:cNvSpPr>
          <a:spLocks/>
        </xdr:cNvSpPr>
      </xdr:nvSpPr>
      <xdr:spPr>
        <a:xfrm flipV="1">
          <a:off x="4000500" y="7385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412</xdr:row>
      <xdr:rowOff>85725</xdr:rowOff>
    </xdr:from>
    <xdr:to>
      <xdr:col>3</xdr:col>
      <xdr:colOff>0</xdr:colOff>
      <xdr:row>412</xdr:row>
      <xdr:rowOff>85725</xdr:rowOff>
    </xdr:to>
    <xdr:sp>
      <xdr:nvSpPr>
        <xdr:cNvPr id="1104" name="Line 1183"/>
        <xdr:cNvSpPr>
          <a:spLocks/>
        </xdr:cNvSpPr>
      </xdr:nvSpPr>
      <xdr:spPr>
        <a:xfrm flipV="1">
          <a:off x="4000500" y="7401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413</xdr:row>
      <xdr:rowOff>85725</xdr:rowOff>
    </xdr:from>
    <xdr:to>
      <xdr:col>3</xdr:col>
      <xdr:colOff>0</xdr:colOff>
      <xdr:row>413</xdr:row>
      <xdr:rowOff>85725</xdr:rowOff>
    </xdr:to>
    <xdr:sp>
      <xdr:nvSpPr>
        <xdr:cNvPr id="1105" name="Line 1184"/>
        <xdr:cNvSpPr>
          <a:spLocks/>
        </xdr:cNvSpPr>
      </xdr:nvSpPr>
      <xdr:spPr>
        <a:xfrm flipV="1">
          <a:off x="4000500" y="7418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409</xdr:row>
      <xdr:rowOff>85725</xdr:rowOff>
    </xdr:from>
    <xdr:to>
      <xdr:col>3</xdr:col>
      <xdr:colOff>0</xdr:colOff>
      <xdr:row>409</xdr:row>
      <xdr:rowOff>85725</xdr:rowOff>
    </xdr:to>
    <xdr:sp>
      <xdr:nvSpPr>
        <xdr:cNvPr id="1106" name="Line 1185"/>
        <xdr:cNvSpPr>
          <a:spLocks/>
        </xdr:cNvSpPr>
      </xdr:nvSpPr>
      <xdr:spPr>
        <a:xfrm flipV="1">
          <a:off x="4000500" y="735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410</xdr:row>
      <xdr:rowOff>85725</xdr:rowOff>
    </xdr:from>
    <xdr:to>
      <xdr:col>3</xdr:col>
      <xdr:colOff>0</xdr:colOff>
      <xdr:row>410</xdr:row>
      <xdr:rowOff>85725</xdr:rowOff>
    </xdr:to>
    <xdr:sp>
      <xdr:nvSpPr>
        <xdr:cNvPr id="1107" name="Line 1186"/>
        <xdr:cNvSpPr>
          <a:spLocks/>
        </xdr:cNvSpPr>
      </xdr:nvSpPr>
      <xdr:spPr>
        <a:xfrm flipV="1">
          <a:off x="4000500" y="736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411</xdr:row>
      <xdr:rowOff>85725</xdr:rowOff>
    </xdr:from>
    <xdr:to>
      <xdr:col>3</xdr:col>
      <xdr:colOff>0</xdr:colOff>
      <xdr:row>411</xdr:row>
      <xdr:rowOff>85725</xdr:rowOff>
    </xdr:to>
    <xdr:sp>
      <xdr:nvSpPr>
        <xdr:cNvPr id="1108" name="Line 1187"/>
        <xdr:cNvSpPr>
          <a:spLocks/>
        </xdr:cNvSpPr>
      </xdr:nvSpPr>
      <xdr:spPr>
        <a:xfrm flipV="1">
          <a:off x="4000500" y="7385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412</xdr:row>
      <xdr:rowOff>85725</xdr:rowOff>
    </xdr:from>
    <xdr:to>
      <xdr:col>3</xdr:col>
      <xdr:colOff>0</xdr:colOff>
      <xdr:row>412</xdr:row>
      <xdr:rowOff>85725</xdr:rowOff>
    </xdr:to>
    <xdr:sp>
      <xdr:nvSpPr>
        <xdr:cNvPr id="1109" name="Line 1188"/>
        <xdr:cNvSpPr>
          <a:spLocks/>
        </xdr:cNvSpPr>
      </xdr:nvSpPr>
      <xdr:spPr>
        <a:xfrm flipV="1">
          <a:off x="4000500" y="7401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413</xdr:row>
      <xdr:rowOff>85725</xdr:rowOff>
    </xdr:from>
    <xdr:to>
      <xdr:col>3</xdr:col>
      <xdr:colOff>0</xdr:colOff>
      <xdr:row>413</xdr:row>
      <xdr:rowOff>85725</xdr:rowOff>
    </xdr:to>
    <xdr:sp>
      <xdr:nvSpPr>
        <xdr:cNvPr id="1110" name="Line 1189"/>
        <xdr:cNvSpPr>
          <a:spLocks/>
        </xdr:cNvSpPr>
      </xdr:nvSpPr>
      <xdr:spPr>
        <a:xfrm flipV="1">
          <a:off x="4000500" y="7418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403</xdr:row>
      <xdr:rowOff>85725</xdr:rowOff>
    </xdr:from>
    <xdr:to>
      <xdr:col>3</xdr:col>
      <xdr:colOff>0</xdr:colOff>
      <xdr:row>403</xdr:row>
      <xdr:rowOff>85725</xdr:rowOff>
    </xdr:to>
    <xdr:sp>
      <xdr:nvSpPr>
        <xdr:cNvPr id="1111" name="Line 1190"/>
        <xdr:cNvSpPr>
          <a:spLocks/>
        </xdr:cNvSpPr>
      </xdr:nvSpPr>
      <xdr:spPr>
        <a:xfrm flipV="1">
          <a:off x="4000500" y="7256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386</xdr:row>
      <xdr:rowOff>0</xdr:rowOff>
    </xdr:from>
    <xdr:to>
      <xdr:col>3</xdr:col>
      <xdr:colOff>0</xdr:colOff>
      <xdr:row>386</xdr:row>
      <xdr:rowOff>0</xdr:rowOff>
    </xdr:to>
    <xdr:sp>
      <xdr:nvSpPr>
        <xdr:cNvPr id="1112" name="Line 1191"/>
        <xdr:cNvSpPr>
          <a:spLocks/>
        </xdr:cNvSpPr>
      </xdr:nvSpPr>
      <xdr:spPr>
        <a:xfrm flipV="1">
          <a:off x="4000500" y="6972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386</xdr:row>
      <xdr:rowOff>0</xdr:rowOff>
    </xdr:from>
    <xdr:to>
      <xdr:col>3</xdr:col>
      <xdr:colOff>0</xdr:colOff>
      <xdr:row>386</xdr:row>
      <xdr:rowOff>0</xdr:rowOff>
    </xdr:to>
    <xdr:sp>
      <xdr:nvSpPr>
        <xdr:cNvPr id="1113" name="Line 1192"/>
        <xdr:cNvSpPr>
          <a:spLocks/>
        </xdr:cNvSpPr>
      </xdr:nvSpPr>
      <xdr:spPr>
        <a:xfrm flipV="1">
          <a:off x="4000500" y="6972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386</xdr:row>
      <xdr:rowOff>0</xdr:rowOff>
    </xdr:from>
    <xdr:to>
      <xdr:col>3</xdr:col>
      <xdr:colOff>0</xdr:colOff>
      <xdr:row>386</xdr:row>
      <xdr:rowOff>0</xdr:rowOff>
    </xdr:to>
    <xdr:sp>
      <xdr:nvSpPr>
        <xdr:cNvPr id="1114" name="Line 1193"/>
        <xdr:cNvSpPr>
          <a:spLocks/>
        </xdr:cNvSpPr>
      </xdr:nvSpPr>
      <xdr:spPr>
        <a:xfrm flipV="1">
          <a:off x="4000500" y="6972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386</xdr:row>
      <xdr:rowOff>0</xdr:rowOff>
    </xdr:from>
    <xdr:to>
      <xdr:col>3</xdr:col>
      <xdr:colOff>0</xdr:colOff>
      <xdr:row>386</xdr:row>
      <xdr:rowOff>0</xdr:rowOff>
    </xdr:to>
    <xdr:sp>
      <xdr:nvSpPr>
        <xdr:cNvPr id="1115" name="Line 1194"/>
        <xdr:cNvSpPr>
          <a:spLocks/>
        </xdr:cNvSpPr>
      </xdr:nvSpPr>
      <xdr:spPr>
        <a:xfrm flipV="1">
          <a:off x="4000500" y="6972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414</xdr:row>
      <xdr:rowOff>85725</xdr:rowOff>
    </xdr:from>
    <xdr:to>
      <xdr:col>3</xdr:col>
      <xdr:colOff>0</xdr:colOff>
      <xdr:row>414</xdr:row>
      <xdr:rowOff>85725</xdr:rowOff>
    </xdr:to>
    <xdr:sp>
      <xdr:nvSpPr>
        <xdr:cNvPr id="1116" name="Line 1195"/>
        <xdr:cNvSpPr>
          <a:spLocks/>
        </xdr:cNvSpPr>
      </xdr:nvSpPr>
      <xdr:spPr>
        <a:xfrm flipV="1">
          <a:off x="4000500" y="7434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415</xdr:row>
      <xdr:rowOff>85725</xdr:rowOff>
    </xdr:from>
    <xdr:to>
      <xdr:col>3</xdr:col>
      <xdr:colOff>0</xdr:colOff>
      <xdr:row>415</xdr:row>
      <xdr:rowOff>85725</xdr:rowOff>
    </xdr:to>
    <xdr:sp>
      <xdr:nvSpPr>
        <xdr:cNvPr id="1117" name="Line 1196"/>
        <xdr:cNvSpPr>
          <a:spLocks/>
        </xdr:cNvSpPr>
      </xdr:nvSpPr>
      <xdr:spPr>
        <a:xfrm flipV="1">
          <a:off x="4000500" y="745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416</xdr:row>
      <xdr:rowOff>85725</xdr:rowOff>
    </xdr:from>
    <xdr:to>
      <xdr:col>3</xdr:col>
      <xdr:colOff>0</xdr:colOff>
      <xdr:row>416</xdr:row>
      <xdr:rowOff>85725</xdr:rowOff>
    </xdr:to>
    <xdr:sp>
      <xdr:nvSpPr>
        <xdr:cNvPr id="1118" name="Line 1197"/>
        <xdr:cNvSpPr>
          <a:spLocks/>
        </xdr:cNvSpPr>
      </xdr:nvSpPr>
      <xdr:spPr>
        <a:xfrm flipV="1">
          <a:off x="4000500" y="7466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417</xdr:row>
      <xdr:rowOff>85725</xdr:rowOff>
    </xdr:from>
    <xdr:to>
      <xdr:col>3</xdr:col>
      <xdr:colOff>0</xdr:colOff>
      <xdr:row>417</xdr:row>
      <xdr:rowOff>85725</xdr:rowOff>
    </xdr:to>
    <xdr:sp>
      <xdr:nvSpPr>
        <xdr:cNvPr id="1119" name="Line 1198"/>
        <xdr:cNvSpPr>
          <a:spLocks/>
        </xdr:cNvSpPr>
      </xdr:nvSpPr>
      <xdr:spPr>
        <a:xfrm flipV="1">
          <a:off x="4000500" y="7482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414</xdr:row>
      <xdr:rowOff>85725</xdr:rowOff>
    </xdr:from>
    <xdr:to>
      <xdr:col>3</xdr:col>
      <xdr:colOff>0</xdr:colOff>
      <xdr:row>414</xdr:row>
      <xdr:rowOff>85725</xdr:rowOff>
    </xdr:to>
    <xdr:sp>
      <xdr:nvSpPr>
        <xdr:cNvPr id="1120" name="Line 1199"/>
        <xdr:cNvSpPr>
          <a:spLocks/>
        </xdr:cNvSpPr>
      </xdr:nvSpPr>
      <xdr:spPr>
        <a:xfrm flipV="1">
          <a:off x="4000500" y="7434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415</xdr:row>
      <xdr:rowOff>85725</xdr:rowOff>
    </xdr:from>
    <xdr:to>
      <xdr:col>3</xdr:col>
      <xdr:colOff>0</xdr:colOff>
      <xdr:row>415</xdr:row>
      <xdr:rowOff>85725</xdr:rowOff>
    </xdr:to>
    <xdr:sp>
      <xdr:nvSpPr>
        <xdr:cNvPr id="1121" name="Line 1200"/>
        <xdr:cNvSpPr>
          <a:spLocks/>
        </xdr:cNvSpPr>
      </xdr:nvSpPr>
      <xdr:spPr>
        <a:xfrm flipV="1">
          <a:off x="4000500" y="745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416</xdr:row>
      <xdr:rowOff>85725</xdr:rowOff>
    </xdr:from>
    <xdr:to>
      <xdr:col>3</xdr:col>
      <xdr:colOff>0</xdr:colOff>
      <xdr:row>416</xdr:row>
      <xdr:rowOff>85725</xdr:rowOff>
    </xdr:to>
    <xdr:sp>
      <xdr:nvSpPr>
        <xdr:cNvPr id="1122" name="Line 1201"/>
        <xdr:cNvSpPr>
          <a:spLocks/>
        </xdr:cNvSpPr>
      </xdr:nvSpPr>
      <xdr:spPr>
        <a:xfrm flipV="1">
          <a:off x="4000500" y="7466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417</xdr:row>
      <xdr:rowOff>85725</xdr:rowOff>
    </xdr:from>
    <xdr:to>
      <xdr:col>3</xdr:col>
      <xdr:colOff>0</xdr:colOff>
      <xdr:row>417</xdr:row>
      <xdr:rowOff>85725</xdr:rowOff>
    </xdr:to>
    <xdr:sp>
      <xdr:nvSpPr>
        <xdr:cNvPr id="1123" name="Line 1202"/>
        <xdr:cNvSpPr>
          <a:spLocks/>
        </xdr:cNvSpPr>
      </xdr:nvSpPr>
      <xdr:spPr>
        <a:xfrm flipV="1">
          <a:off x="4000500" y="7482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414</xdr:row>
      <xdr:rowOff>85725</xdr:rowOff>
    </xdr:from>
    <xdr:to>
      <xdr:col>3</xdr:col>
      <xdr:colOff>0</xdr:colOff>
      <xdr:row>414</xdr:row>
      <xdr:rowOff>85725</xdr:rowOff>
    </xdr:to>
    <xdr:sp>
      <xdr:nvSpPr>
        <xdr:cNvPr id="1124" name="Line 1203"/>
        <xdr:cNvSpPr>
          <a:spLocks/>
        </xdr:cNvSpPr>
      </xdr:nvSpPr>
      <xdr:spPr>
        <a:xfrm flipV="1">
          <a:off x="4000500" y="7434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415</xdr:row>
      <xdr:rowOff>85725</xdr:rowOff>
    </xdr:from>
    <xdr:to>
      <xdr:col>3</xdr:col>
      <xdr:colOff>0</xdr:colOff>
      <xdr:row>415</xdr:row>
      <xdr:rowOff>85725</xdr:rowOff>
    </xdr:to>
    <xdr:sp>
      <xdr:nvSpPr>
        <xdr:cNvPr id="1125" name="Line 1204"/>
        <xdr:cNvSpPr>
          <a:spLocks/>
        </xdr:cNvSpPr>
      </xdr:nvSpPr>
      <xdr:spPr>
        <a:xfrm flipV="1">
          <a:off x="4000500" y="745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416</xdr:row>
      <xdr:rowOff>85725</xdr:rowOff>
    </xdr:from>
    <xdr:to>
      <xdr:col>3</xdr:col>
      <xdr:colOff>0</xdr:colOff>
      <xdr:row>416</xdr:row>
      <xdr:rowOff>85725</xdr:rowOff>
    </xdr:to>
    <xdr:sp>
      <xdr:nvSpPr>
        <xdr:cNvPr id="1126" name="Line 1205"/>
        <xdr:cNvSpPr>
          <a:spLocks/>
        </xdr:cNvSpPr>
      </xdr:nvSpPr>
      <xdr:spPr>
        <a:xfrm flipV="1">
          <a:off x="4000500" y="7466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417</xdr:row>
      <xdr:rowOff>85725</xdr:rowOff>
    </xdr:from>
    <xdr:to>
      <xdr:col>3</xdr:col>
      <xdr:colOff>0</xdr:colOff>
      <xdr:row>417</xdr:row>
      <xdr:rowOff>85725</xdr:rowOff>
    </xdr:to>
    <xdr:sp>
      <xdr:nvSpPr>
        <xdr:cNvPr id="1127" name="Line 1206"/>
        <xdr:cNvSpPr>
          <a:spLocks/>
        </xdr:cNvSpPr>
      </xdr:nvSpPr>
      <xdr:spPr>
        <a:xfrm flipV="1">
          <a:off x="4000500" y="7482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414</xdr:row>
      <xdr:rowOff>85725</xdr:rowOff>
    </xdr:from>
    <xdr:to>
      <xdr:col>3</xdr:col>
      <xdr:colOff>0</xdr:colOff>
      <xdr:row>414</xdr:row>
      <xdr:rowOff>85725</xdr:rowOff>
    </xdr:to>
    <xdr:sp>
      <xdr:nvSpPr>
        <xdr:cNvPr id="1128" name="Line 1207"/>
        <xdr:cNvSpPr>
          <a:spLocks/>
        </xdr:cNvSpPr>
      </xdr:nvSpPr>
      <xdr:spPr>
        <a:xfrm flipV="1">
          <a:off x="4000500" y="7434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415</xdr:row>
      <xdr:rowOff>85725</xdr:rowOff>
    </xdr:from>
    <xdr:to>
      <xdr:col>3</xdr:col>
      <xdr:colOff>0</xdr:colOff>
      <xdr:row>415</xdr:row>
      <xdr:rowOff>85725</xdr:rowOff>
    </xdr:to>
    <xdr:sp>
      <xdr:nvSpPr>
        <xdr:cNvPr id="1129" name="Line 1208"/>
        <xdr:cNvSpPr>
          <a:spLocks/>
        </xdr:cNvSpPr>
      </xdr:nvSpPr>
      <xdr:spPr>
        <a:xfrm flipV="1">
          <a:off x="4000500" y="745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416</xdr:row>
      <xdr:rowOff>85725</xdr:rowOff>
    </xdr:from>
    <xdr:to>
      <xdr:col>3</xdr:col>
      <xdr:colOff>0</xdr:colOff>
      <xdr:row>416</xdr:row>
      <xdr:rowOff>85725</xdr:rowOff>
    </xdr:to>
    <xdr:sp>
      <xdr:nvSpPr>
        <xdr:cNvPr id="1130" name="Line 1209"/>
        <xdr:cNvSpPr>
          <a:spLocks/>
        </xdr:cNvSpPr>
      </xdr:nvSpPr>
      <xdr:spPr>
        <a:xfrm flipV="1">
          <a:off x="4000500" y="7466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417</xdr:row>
      <xdr:rowOff>85725</xdr:rowOff>
    </xdr:from>
    <xdr:to>
      <xdr:col>3</xdr:col>
      <xdr:colOff>0</xdr:colOff>
      <xdr:row>417</xdr:row>
      <xdr:rowOff>85725</xdr:rowOff>
    </xdr:to>
    <xdr:sp>
      <xdr:nvSpPr>
        <xdr:cNvPr id="1131" name="Line 1210"/>
        <xdr:cNvSpPr>
          <a:spLocks/>
        </xdr:cNvSpPr>
      </xdr:nvSpPr>
      <xdr:spPr>
        <a:xfrm flipV="1">
          <a:off x="4000500" y="7482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418</xdr:row>
      <xdr:rowOff>85725</xdr:rowOff>
    </xdr:from>
    <xdr:to>
      <xdr:col>3</xdr:col>
      <xdr:colOff>0</xdr:colOff>
      <xdr:row>418</xdr:row>
      <xdr:rowOff>85725</xdr:rowOff>
    </xdr:to>
    <xdr:sp>
      <xdr:nvSpPr>
        <xdr:cNvPr id="1132" name="Line 1211"/>
        <xdr:cNvSpPr>
          <a:spLocks/>
        </xdr:cNvSpPr>
      </xdr:nvSpPr>
      <xdr:spPr>
        <a:xfrm flipV="1">
          <a:off x="4000500" y="749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419</xdr:row>
      <xdr:rowOff>85725</xdr:rowOff>
    </xdr:from>
    <xdr:to>
      <xdr:col>3</xdr:col>
      <xdr:colOff>0</xdr:colOff>
      <xdr:row>419</xdr:row>
      <xdr:rowOff>85725</xdr:rowOff>
    </xdr:to>
    <xdr:sp>
      <xdr:nvSpPr>
        <xdr:cNvPr id="1133" name="Line 1212"/>
        <xdr:cNvSpPr>
          <a:spLocks/>
        </xdr:cNvSpPr>
      </xdr:nvSpPr>
      <xdr:spPr>
        <a:xfrm flipV="1">
          <a:off x="4000500" y="7515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420</xdr:row>
      <xdr:rowOff>85725</xdr:rowOff>
    </xdr:from>
    <xdr:to>
      <xdr:col>3</xdr:col>
      <xdr:colOff>0</xdr:colOff>
      <xdr:row>420</xdr:row>
      <xdr:rowOff>85725</xdr:rowOff>
    </xdr:to>
    <xdr:sp>
      <xdr:nvSpPr>
        <xdr:cNvPr id="1134" name="Line 1213"/>
        <xdr:cNvSpPr>
          <a:spLocks/>
        </xdr:cNvSpPr>
      </xdr:nvSpPr>
      <xdr:spPr>
        <a:xfrm flipV="1">
          <a:off x="4000500" y="7531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414</xdr:row>
      <xdr:rowOff>85725</xdr:rowOff>
    </xdr:from>
    <xdr:to>
      <xdr:col>3</xdr:col>
      <xdr:colOff>0</xdr:colOff>
      <xdr:row>414</xdr:row>
      <xdr:rowOff>85725</xdr:rowOff>
    </xdr:to>
    <xdr:sp>
      <xdr:nvSpPr>
        <xdr:cNvPr id="1135" name="Line 1214"/>
        <xdr:cNvSpPr>
          <a:spLocks/>
        </xdr:cNvSpPr>
      </xdr:nvSpPr>
      <xdr:spPr>
        <a:xfrm flipV="1">
          <a:off x="4000500" y="7434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415</xdr:row>
      <xdr:rowOff>85725</xdr:rowOff>
    </xdr:from>
    <xdr:to>
      <xdr:col>3</xdr:col>
      <xdr:colOff>0</xdr:colOff>
      <xdr:row>415</xdr:row>
      <xdr:rowOff>85725</xdr:rowOff>
    </xdr:to>
    <xdr:sp>
      <xdr:nvSpPr>
        <xdr:cNvPr id="1136" name="Line 1215"/>
        <xdr:cNvSpPr>
          <a:spLocks/>
        </xdr:cNvSpPr>
      </xdr:nvSpPr>
      <xdr:spPr>
        <a:xfrm flipV="1">
          <a:off x="4000500" y="745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416</xdr:row>
      <xdr:rowOff>85725</xdr:rowOff>
    </xdr:from>
    <xdr:to>
      <xdr:col>3</xdr:col>
      <xdr:colOff>0</xdr:colOff>
      <xdr:row>416</xdr:row>
      <xdr:rowOff>85725</xdr:rowOff>
    </xdr:to>
    <xdr:sp>
      <xdr:nvSpPr>
        <xdr:cNvPr id="1137" name="Line 1216"/>
        <xdr:cNvSpPr>
          <a:spLocks/>
        </xdr:cNvSpPr>
      </xdr:nvSpPr>
      <xdr:spPr>
        <a:xfrm flipV="1">
          <a:off x="4000500" y="7466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417</xdr:row>
      <xdr:rowOff>85725</xdr:rowOff>
    </xdr:from>
    <xdr:to>
      <xdr:col>3</xdr:col>
      <xdr:colOff>0</xdr:colOff>
      <xdr:row>417</xdr:row>
      <xdr:rowOff>85725</xdr:rowOff>
    </xdr:to>
    <xdr:sp>
      <xdr:nvSpPr>
        <xdr:cNvPr id="1138" name="Line 1217"/>
        <xdr:cNvSpPr>
          <a:spLocks/>
        </xdr:cNvSpPr>
      </xdr:nvSpPr>
      <xdr:spPr>
        <a:xfrm flipV="1">
          <a:off x="4000500" y="7482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414</xdr:row>
      <xdr:rowOff>85725</xdr:rowOff>
    </xdr:from>
    <xdr:to>
      <xdr:col>3</xdr:col>
      <xdr:colOff>0</xdr:colOff>
      <xdr:row>414</xdr:row>
      <xdr:rowOff>85725</xdr:rowOff>
    </xdr:to>
    <xdr:sp>
      <xdr:nvSpPr>
        <xdr:cNvPr id="1139" name="Line 1218"/>
        <xdr:cNvSpPr>
          <a:spLocks/>
        </xdr:cNvSpPr>
      </xdr:nvSpPr>
      <xdr:spPr>
        <a:xfrm flipV="1">
          <a:off x="4000500" y="7434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415</xdr:row>
      <xdr:rowOff>85725</xdr:rowOff>
    </xdr:from>
    <xdr:to>
      <xdr:col>3</xdr:col>
      <xdr:colOff>0</xdr:colOff>
      <xdr:row>415</xdr:row>
      <xdr:rowOff>85725</xdr:rowOff>
    </xdr:to>
    <xdr:sp>
      <xdr:nvSpPr>
        <xdr:cNvPr id="1140" name="Line 1219"/>
        <xdr:cNvSpPr>
          <a:spLocks/>
        </xdr:cNvSpPr>
      </xdr:nvSpPr>
      <xdr:spPr>
        <a:xfrm flipV="1">
          <a:off x="4000500" y="745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416</xdr:row>
      <xdr:rowOff>85725</xdr:rowOff>
    </xdr:from>
    <xdr:to>
      <xdr:col>3</xdr:col>
      <xdr:colOff>0</xdr:colOff>
      <xdr:row>416</xdr:row>
      <xdr:rowOff>85725</xdr:rowOff>
    </xdr:to>
    <xdr:sp>
      <xdr:nvSpPr>
        <xdr:cNvPr id="1141" name="Line 1220"/>
        <xdr:cNvSpPr>
          <a:spLocks/>
        </xdr:cNvSpPr>
      </xdr:nvSpPr>
      <xdr:spPr>
        <a:xfrm flipV="1">
          <a:off x="4000500" y="7466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417</xdr:row>
      <xdr:rowOff>85725</xdr:rowOff>
    </xdr:from>
    <xdr:to>
      <xdr:col>3</xdr:col>
      <xdr:colOff>0</xdr:colOff>
      <xdr:row>417</xdr:row>
      <xdr:rowOff>85725</xdr:rowOff>
    </xdr:to>
    <xdr:sp>
      <xdr:nvSpPr>
        <xdr:cNvPr id="1142" name="Line 1221"/>
        <xdr:cNvSpPr>
          <a:spLocks/>
        </xdr:cNvSpPr>
      </xdr:nvSpPr>
      <xdr:spPr>
        <a:xfrm flipV="1">
          <a:off x="4000500" y="7482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421</xdr:row>
      <xdr:rowOff>85725</xdr:rowOff>
    </xdr:from>
    <xdr:to>
      <xdr:col>3</xdr:col>
      <xdr:colOff>0</xdr:colOff>
      <xdr:row>421</xdr:row>
      <xdr:rowOff>85725</xdr:rowOff>
    </xdr:to>
    <xdr:sp>
      <xdr:nvSpPr>
        <xdr:cNvPr id="1143" name="Line 1222"/>
        <xdr:cNvSpPr>
          <a:spLocks/>
        </xdr:cNvSpPr>
      </xdr:nvSpPr>
      <xdr:spPr>
        <a:xfrm flipV="1">
          <a:off x="4000500" y="7547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422</xdr:row>
      <xdr:rowOff>85725</xdr:rowOff>
    </xdr:from>
    <xdr:to>
      <xdr:col>3</xdr:col>
      <xdr:colOff>0</xdr:colOff>
      <xdr:row>422</xdr:row>
      <xdr:rowOff>85725</xdr:rowOff>
    </xdr:to>
    <xdr:sp>
      <xdr:nvSpPr>
        <xdr:cNvPr id="1144" name="Line 1223"/>
        <xdr:cNvSpPr>
          <a:spLocks/>
        </xdr:cNvSpPr>
      </xdr:nvSpPr>
      <xdr:spPr>
        <a:xfrm flipV="1">
          <a:off x="4000500" y="7563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423</xdr:row>
      <xdr:rowOff>85725</xdr:rowOff>
    </xdr:from>
    <xdr:to>
      <xdr:col>3</xdr:col>
      <xdr:colOff>0</xdr:colOff>
      <xdr:row>423</xdr:row>
      <xdr:rowOff>85725</xdr:rowOff>
    </xdr:to>
    <xdr:sp>
      <xdr:nvSpPr>
        <xdr:cNvPr id="1145" name="Line 1224"/>
        <xdr:cNvSpPr>
          <a:spLocks/>
        </xdr:cNvSpPr>
      </xdr:nvSpPr>
      <xdr:spPr>
        <a:xfrm flipV="1">
          <a:off x="4000500" y="7579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424</xdr:row>
      <xdr:rowOff>85725</xdr:rowOff>
    </xdr:from>
    <xdr:to>
      <xdr:col>3</xdr:col>
      <xdr:colOff>0</xdr:colOff>
      <xdr:row>424</xdr:row>
      <xdr:rowOff>85725</xdr:rowOff>
    </xdr:to>
    <xdr:sp>
      <xdr:nvSpPr>
        <xdr:cNvPr id="1146" name="Line 1225"/>
        <xdr:cNvSpPr>
          <a:spLocks/>
        </xdr:cNvSpPr>
      </xdr:nvSpPr>
      <xdr:spPr>
        <a:xfrm flipV="1">
          <a:off x="4000500" y="759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425</xdr:row>
      <xdr:rowOff>85725</xdr:rowOff>
    </xdr:from>
    <xdr:to>
      <xdr:col>3</xdr:col>
      <xdr:colOff>0</xdr:colOff>
      <xdr:row>425</xdr:row>
      <xdr:rowOff>85725</xdr:rowOff>
    </xdr:to>
    <xdr:sp>
      <xdr:nvSpPr>
        <xdr:cNvPr id="1147" name="Line 1226"/>
        <xdr:cNvSpPr>
          <a:spLocks/>
        </xdr:cNvSpPr>
      </xdr:nvSpPr>
      <xdr:spPr>
        <a:xfrm flipV="1">
          <a:off x="4000500" y="7612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426</xdr:row>
      <xdr:rowOff>85725</xdr:rowOff>
    </xdr:from>
    <xdr:to>
      <xdr:col>3</xdr:col>
      <xdr:colOff>0</xdr:colOff>
      <xdr:row>426</xdr:row>
      <xdr:rowOff>85725</xdr:rowOff>
    </xdr:to>
    <xdr:sp>
      <xdr:nvSpPr>
        <xdr:cNvPr id="1148" name="Line 1227"/>
        <xdr:cNvSpPr>
          <a:spLocks/>
        </xdr:cNvSpPr>
      </xdr:nvSpPr>
      <xdr:spPr>
        <a:xfrm flipV="1">
          <a:off x="4000500" y="762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427</xdr:row>
      <xdr:rowOff>85725</xdr:rowOff>
    </xdr:from>
    <xdr:to>
      <xdr:col>3</xdr:col>
      <xdr:colOff>0</xdr:colOff>
      <xdr:row>427</xdr:row>
      <xdr:rowOff>85725</xdr:rowOff>
    </xdr:to>
    <xdr:sp>
      <xdr:nvSpPr>
        <xdr:cNvPr id="1149" name="Line 1228"/>
        <xdr:cNvSpPr>
          <a:spLocks/>
        </xdr:cNvSpPr>
      </xdr:nvSpPr>
      <xdr:spPr>
        <a:xfrm flipV="1">
          <a:off x="4000500" y="764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428</xdr:row>
      <xdr:rowOff>85725</xdr:rowOff>
    </xdr:from>
    <xdr:to>
      <xdr:col>3</xdr:col>
      <xdr:colOff>0</xdr:colOff>
      <xdr:row>428</xdr:row>
      <xdr:rowOff>85725</xdr:rowOff>
    </xdr:to>
    <xdr:sp>
      <xdr:nvSpPr>
        <xdr:cNvPr id="1150" name="Line 1229"/>
        <xdr:cNvSpPr>
          <a:spLocks/>
        </xdr:cNvSpPr>
      </xdr:nvSpPr>
      <xdr:spPr>
        <a:xfrm flipV="1">
          <a:off x="4000500" y="766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429</xdr:row>
      <xdr:rowOff>85725</xdr:rowOff>
    </xdr:from>
    <xdr:to>
      <xdr:col>3</xdr:col>
      <xdr:colOff>0</xdr:colOff>
      <xdr:row>429</xdr:row>
      <xdr:rowOff>85725</xdr:rowOff>
    </xdr:to>
    <xdr:sp>
      <xdr:nvSpPr>
        <xdr:cNvPr id="1151" name="Line 1230"/>
        <xdr:cNvSpPr>
          <a:spLocks/>
        </xdr:cNvSpPr>
      </xdr:nvSpPr>
      <xdr:spPr>
        <a:xfrm flipV="1">
          <a:off x="4000500" y="767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430</xdr:row>
      <xdr:rowOff>85725</xdr:rowOff>
    </xdr:from>
    <xdr:to>
      <xdr:col>3</xdr:col>
      <xdr:colOff>0</xdr:colOff>
      <xdr:row>430</xdr:row>
      <xdr:rowOff>85725</xdr:rowOff>
    </xdr:to>
    <xdr:sp>
      <xdr:nvSpPr>
        <xdr:cNvPr id="1152" name="Line 1231"/>
        <xdr:cNvSpPr>
          <a:spLocks/>
        </xdr:cNvSpPr>
      </xdr:nvSpPr>
      <xdr:spPr>
        <a:xfrm flipV="1">
          <a:off x="4000500" y="769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431</xdr:row>
      <xdr:rowOff>85725</xdr:rowOff>
    </xdr:from>
    <xdr:to>
      <xdr:col>3</xdr:col>
      <xdr:colOff>0</xdr:colOff>
      <xdr:row>431</xdr:row>
      <xdr:rowOff>85725</xdr:rowOff>
    </xdr:to>
    <xdr:sp>
      <xdr:nvSpPr>
        <xdr:cNvPr id="1153" name="Line 1233"/>
        <xdr:cNvSpPr>
          <a:spLocks/>
        </xdr:cNvSpPr>
      </xdr:nvSpPr>
      <xdr:spPr>
        <a:xfrm flipV="1">
          <a:off x="4000500" y="770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432</xdr:row>
      <xdr:rowOff>85725</xdr:rowOff>
    </xdr:from>
    <xdr:to>
      <xdr:col>3</xdr:col>
      <xdr:colOff>0</xdr:colOff>
      <xdr:row>432</xdr:row>
      <xdr:rowOff>85725</xdr:rowOff>
    </xdr:to>
    <xdr:sp>
      <xdr:nvSpPr>
        <xdr:cNvPr id="1154" name="Line 1234"/>
        <xdr:cNvSpPr>
          <a:spLocks/>
        </xdr:cNvSpPr>
      </xdr:nvSpPr>
      <xdr:spPr>
        <a:xfrm flipV="1">
          <a:off x="4000500" y="772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433</xdr:row>
      <xdr:rowOff>85725</xdr:rowOff>
    </xdr:from>
    <xdr:to>
      <xdr:col>3</xdr:col>
      <xdr:colOff>0</xdr:colOff>
      <xdr:row>433</xdr:row>
      <xdr:rowOff>85725</xdr:rowOff>
    </xdr:to>
    <xdr:sp>
      <xdr:nvSpPr>
        <xdr:cNvPr id="1155" name="Line 1235"/>
        <xdr:cNvSpPr>
          <a:spLocks/>
        </xdr:cNvSpPr>
      </xdr:nvSpPr>
      <xdr:spPr>
        <a:xfrm flipV="1">
          <a:off x="4000500" y="774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434</xdr:row>
      <xdr:rowOff>85725</xdr:rowOff>
    </xdr:from>
    <xdr:to>
      <xdr:col>3</xdr:col>
      <xdr:colOff>0</xdr:colOff>
      <xdr:row>434</xdr:row>
      <xdr:rowOff>85725</xdr:rowOff>
    </xdr:to>
    <xdr:sp>
      <xdr:nvSpPr>
        <xdr:cNvPr id="1156" name="Line 1236"/>
        <xdr:cNvSpPr>
          <a:spLocks/>
        </xdr:cNvSpPr>
      </xdr:nvSpPr>
      <xdr:spPr>
        <a:xfrm flipV="1">
          <a:off x="4000500" y="775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435</xdr:row>
      <xdr:rowOff>85725</xdr:rowOff>
    </xdr:from>
    <xdr:to>
      <xdr:col>3</xdr:col>
      <xdr:colOff>0</xdr:colOff>
      <xdr:row>435</xdr:row>
      <xdr:rowOff>85725</xdr:rowOff>
    </xdr:to>
    <xdr:sp>
      <xdr:nvSpPr>
        <xdr:cNvPr id="1157" name="Line 1237"/>
        <xdr:cNvSpPr>
          <a:spLocks/>
        </xdr:cNvSpPr>
      </xdr:nvSpPr>
      <xdr:spPr>
        <a:xfrm flipV="1">
          <a:off x="4000500" y="777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436</xdr:row>
      <xdr:rowOff>85725</xdr:rowOff>
    </xdr:from>
    <xdr:to>
      <xdr:col>3</xdr:col>
      <xdr:colOff>0</xdr:colOff>
      <xdr:row>436</xdr:row>
      <xdr:rowOff>85725</xdr:rowOff>
    </xdr:to>
    <xdr:sp>
      <xdr:nvSpPr>
        <xdr:cNvPr id="1158" name="Line 1238"/>
        <xdr:cNvSpPr>
          <a:spLocks/>
        </xdr:cNvSpPr>
      </xdr:nvSpPr>
      <xdr:spPr>
        <a:xfrm flipV="1">
          <a:off x="4000500" y="779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437</xdr:row>
      <xdr:rowOff>85725</xdr:rowOff>
    </xdr:from>
    <xdr:to>
      <xdr:col>3</xdr:col>
      <xdr:colOff>0</xdr:colOff>
      <xdr:row>437</xdr:row>
      <xdr:rowOff>85725</xdr:rowOff>
    </xdr:to>
    <xdr:sp>
      <xdr:nvSpPr>
        <xdr:cNvPr id="1159" name="Line 1239"/>
        <xdr:cNvSpPr>
          <a:spLocks/>
        </xdr:cNvSpPr>
      </xdr:nvSpPr>
      <xdr:spPr>
        <a:xfrm flipV="1">
          <a:off x="4000500" y="780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438</xdr:row>
      <xdr:rowOff>85725</xdr:rowOff>
    </xdr:from>
    <xdr:to>
      <xdr:col>3</xdr:col>
      <xdr:colOff>0</xdr:colOff>
      <xdr:row>438</xdr:row>
      <xdr:rowOff>85725</xdr:rowOff>
    </xdr:to>
    <xdr:sp>
      <xdr:nvSpPr>
        <xdr:cNvPr id="1160" name="Line 1240"/>
        <xdr:cNvSpPr>
          <a:spLocks/>
        </xdr:cNvSpPr>
      </xdr:nvSpPr>
      <xdr:spPr>
        <a:xfrm flipV="1">
          <a:off x="4000500" y="782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439</xdr:row>
      <xdr:rowOff>85725</xdr:rowOff>
    </xdr:from>
    <xdr:to>
      <xdr:col>3</xdr:col>
      <xdr:colOff>0</xdr:colOff>
      <xdr:row>439</xdr:row>
      <xdr:rowOff>85725</xdr:rowOff>
    </xdr:to>
    <xdr:sp>
      <xdr:nvSpPr>
        <xdr:cNvPr id="1161" name="Line 1241"/>
        <xdr:cNvSpPr>
          <a:spLocks/>
        </xdr:cNvSpPr>
      </xdr:nvSpPr>
      <xdr:spPr>
        <a:xfrm flipV="1">
          <a:off x="4000500" y="783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440</xdr:row>
      <xdr:rowOff>0</xdr:rowOff>
    </xdr:from>
    <xdr:to>
      <xdr:col>3</xdr:col>
      <xdr:colOff>0</xdr:colOff>
      <xdr:row>440</xdr:row>
      <xdr:rowOff>0</xdr:rowOff>
    </xdr:to>
    <xdr:sp>
      <xdr:nvSpPr>
        <xdr:cNvPr id="1162" name="Line 1242"/>
        <xdr:cNvSpPr>
          <a:spLocks/>
        </xdr:cNvSpPr>
      </xdr:nvSpPr>
      <xdr:spPr>
        <a:xfrm flipV="1">
          <a:off x="4000500" y="784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440</xdr:row>
      <xdr:rowOff>85725</xdr:rowOff>
    </xdr:from>
    <xdr:to>
      <xdr:col>3</xdr:col>
      <xdr:colOff>0</xdr:colOff>
      <xdr:row>440</xdr:row>
      <xdr:rowOff>85725</xdr:rowOff>
    </xdr:to>
    <xdr:sp>
      <xdr:nvSpPr>
        <xdr:cNvPr id="1163" name="Line 1243"/>
        <xdr:cNvSpPr>
          <a:spLocks/>
        </xdr:cNvSpPr>
      </xdr:nvSpPr>
      <xdr:spPr>
        <a:xfrm flipV="1">
          <a:off x="4000500" y="785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441</xdr:row>
      <xdr:rowOff>85725</xdr:rowOff>
    </xdr:from>
    <xdr:to>
      <xdr:col>3</xdr:col>
      <xdr:colOff>0</xdr:colOff>
      <xdr:row>441</xdr:row>
      <xdr:rowOff>85725</xdr:rowOff>
    </xdr:to>
    <xdr:sp>
      <xdr:nvSpPr>
        <xdr:cNvPr id="1164" name="Line 1244"/>
        <xdr:cNvSpPr>
          <a:spLocks/>
        </xdr:cNvSpPr>
      </xdr:nvSpPr>
      <xdr:spPr>
        <a:xfrm flipV="1">
          <a:off x="4000500" y="7871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422</xdr:row>
      <xdr:rowOff>85725</xdr:rowOff>
    </xdr:from>
    <xdr:to>
      <xdr:col>3</xdr:col>
      <xdr:colOff>0</xdr:colOff>
      <xdr:row>422</xdr:row>
      <xdr:rowOff>85725</xdr:rowOff>
    </xdr:to>
    <xdr:sp>
      <xdr:nvSpPr>
        <xdr:cNvPr id="1165" name="Line 1245"/>
        <xdr:cNvSpPr>
          <a:spLocks/>
        </xdr:cNvSpPr>
      </xdr:nvSpPr>
      <xdr:spPr>
        <a:xfrm flipV="1">
          <a:off x="4000500" y="7563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423</xdr:row>
      <xdr:rowOff>85725</xdr:rowOff>
    </xdr:from>
    <xdr:to>
      <xdr:col>3</xdr:col>
      <xdr:colOff>0</xdr:colOff>
      <xdr:row>423</xdr:row>
      <xdr:rowOff>85725</xdr:rowOff>
    </xdr:to>
    <xdr:sp>
      <xdr:nvSpPr>
        <xdr:cNvPr id="1166" name="Line 1246"/>
        <xdr:cNvSpPr>
          <a:spLocks/>
        </xdr:cNvSpPr>
      </xdr:nvSpPr>
      <xdr:spPr>
        <a:xfrm flipV="1">
          <a:off x="4000500" y="7579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426</xdr:row>
      <xdr:rowOff>85725</xdr:rowOff>
    </xdr:from>
    <xdr:to>
      <xdr:col>3</xdr:col>
      <xdr:colOff>0</xdr:colOff>
      <xdr:row>426</xdr:row>
      <xdr:rowOff>85725</xdr:rowOff>
    </xdr:to>
    <xdr:sp>
      <xdr:nvSpPr>
        <xdr:cNvPr id="1167" name="Line 1247"/>
        <xdr:cNvSpPr>
          <a:spLocks/>
        </xdr:cNvSpPr>
      </xdr:nvSpPr>
      <xdr:spPr>
        <a:xfrm flipV="1">
          <a:off x="4000500" y="762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426</xdr:row>
      <xdr:rowOff>85725</xdr:rowOff>
    </xdr:from>
    <xdr:to>
      <xdr:col>3</xdr:col>
      <xdr:colOff>0</xdr:colOff>
      <xdr:row>426</xdr:row>
      <xdr:rowOff>85725</xdr:rowOff>
    </xdr:to>
    <xdr:sp>
      <xdr:nvSpPr>
        <xdr:cNvPr id="1168" name="Line 1248"/>
        <xdr:cNvSpPr>
          <a:spLocks/>
        </xdr:cNvSpPr>
      </xdr:nvSpPr>
      <xdr:spPr>
        <a:xfrm flipV="1">
          <a:off x="4000500" y="762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426</xdr:row>
      <xdr:rowOff>85725</xdr:rowOff>
    </xdr:from>
    <xdr:to>
      <xdr:col>3</xdr:col>
      <xdr:colOff>0</xdr:colOff>
      <xdr:row>426</xdr:row>
      <xdr:rowOff>85725</xdr:rowOff>
    </xdr:to>
    <xdr:sp>
      <xdr:nvSpPr>
        <xdr:cNvPr id="1169" name="Line 1249"/>
        <xdr:cNvSpPr>
          <a:spLocks/>
        </xdr:cNvSpPr>
      </xdr:nvSpPr>
      <xdr:spPr>
        <a:xfrm flipV="1">
          <a:off x="4000500" y="762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426</xdr:row>
      <xdr:rowOff>85725</xdr:rowOff>
    </xdr:from>
    <xdr:to>
      <xdr:col>3</xdr:col>
      <xdr:colOff>0</xdr:colOff>
      <xdr:row>426</xdr:row>
      <xdr:rowOff>85725</xdr:rowOff>
    </xdr:to>
    <xdr:sp>
      <xdr:nvSpPr>
        <xdr:cNvPr id="1170" name="Line 1250"/>
        <xdr:cNvSpPr>
          <a:spLocks/>
        </xdr:cNvSpPr>
      </xdr:nvSpPr>
      <xdr:spPr>
        <a:xfrm flipV="1">
          <a:off x="4000500" y="762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429</xdr:row>
      <xdr:rowOff>85725</xdr:rowOff>
    </xdr:from>
    <xdr:to>
      <xdr:col>3</xdr:col>
      <xdr:colOff>0</xdr:colOff>
      <xdr:row>429</xdr:row>
      <xdr:rowOff>85725</xdr:rowOff>
    </xdr:to>
    <xdr:sp>
      <xdr:nvSpPr>
        <xdr:cNvPr id="1171" name="Line 1251"/>
        <xdr:cNvSpPr>
          <a:spLocks/>
        </xdr:cNvSpPr>
      </xdr:nvSpPr>
      <xdr:spPr>
        <a:xfrm flipV="1">
          <a:off x="4000500" y="767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430</xdr:row>
      <xdr:rowOff>85725</xdr:rowOff>
    </xdr:from>
    <xdr:to>
      <xdr:col>3</xdr:col>
      <xdr:colOff>0</xdr:colOff>
      <xdr:row>430</xdr:row>
      <xdr:rowOff>85725</xdr:rowOff>
    </xdr:to>
    <xdr:sp>
      <xdr:nvSpPr>
        <xdr:cNvPr id="1172" name="Line 1252"/>
        <xdr:cNvSpPr>
          <a:spLocks/>
        </xdr:cNvSpPr>
      </xdr:nvSpPr>
      <xdr:spPr>
        <a:xfrm flipV="1">
          <a:off x="4000500" y="769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431</xdr:row>
      <xdr:rowOff>85725</xdr:rowOff>
    </xdr:from>
    <xdr:to>
      <xdr:col>3</xdr:col>
      <xdr:colOff>0</xdr:colOff>
      <xdr:row>431</xdr:row>
      <xdr:rowOff>85725</xdr:rowOff>
    </xdr:to>
    <xdr:sp>
      <xdr:nvSpPr>
        <xdr:cNvPr id="1173" name="Line 1253"/>
        <xdr:cNvSpPr>
          <a:spLocks/>
        </xdr:cNvSpPr>
      </xdr:nvSpPr>
      <xdr:spPr>
        <a:xfrm flipV="1">
          <a:off x="4000500" y="770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429</xdr:row>
      <xdr:rowOff>85725</xdr:rowOff>
    </xdr:from>
    <xdr:to>
      <xdr:col>3</xdr:col>
      <xdr:colOff>0</xdr:colOff>
      <xdr:row>429</xdr:row>
      <xdr:rowOff>85725</xdr:rowOff>
    </xdr:to>
    <xdr:sp>
      <xdr:nvSpPr>
        <xdr:cNvPr id="1174" name="Line 1254"/>
        <xdr:cNvSpPr>
          <a:spLocks/>
        </xdr:cNvSpPr>
      </xdr:nvSpPr>
      <xdr:spPr>
        <a:xfrm flipV="1">
          <a:off x="4000500" y="767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430</xdr:row>
      <xdr:rowOff>85725</xdr:rowOff>
    </xdr:from>
    <xdr:to>
      <xdr:col>3</xdr:col>
      <xdr:colOff>0</xdr:colOff>
      <xdr:row>430</xdr:row>
      <xdr:rowOff>85725</xdr:rowOff>
    </xdr:to>
    <xdr:sp>
      <xdr:nvSpPr>
        <xdr:cNvPr id="1175" name="Line 1255"/>
        <xdr:cNvSpPr>
          <a:spLocks/>
        </xdr:cNvSpPr>
      </xdr:nvSpPr>
      <xdr:spPr>
        <a:xfrm flipV="1">
          <a:off x="4000500" y="769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431</xdr:row>
      <xdr:rowOff>85725</xdr:rowOff>
    </xdr:from>
    <xdr:to>
      <xdr:col>3</xdr:col>
      <xdr:colOff>0</xdr:colOff>
      <xdr:row>431</xdr:row>
      <xdr:rowOff>85725</xdr:rowOff>
    </xdr:to>
    <xdr:sp>
      <xdr:nvSpPr>
        <xdr:cNvPr id="1176" name="Line 1256"/>
        <xdr:cNvSpPr>
          <a:spLocks/>
        </xdr:cNvSpPr>
      </xdr:nvSpPr>
      <xdr:spPr>
        <a:xfrm flipV="1">
          <a:off x="4000500" y="770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429</xdr:row>
      <xdr:rowOff>85725</xdr:rowOff>
    </xdr:from>
    <xdr:to>
      <xdr:col>3</xdr:col>
      <xdr:colOff>0</xdr:colOff>
      <xdr:row>429</xdr:row>
      <xdr:rowOff>85725</xdr:rowOff>
    </xdr:to>
    <xdr:sp>
      <xdr:nvSpPr>
        <xdr:cNvPr id="1177" name="Line 1257"/>
        <xdr:cNvSpPr>
          <a:spLocks/>
        </xdr:cNvSpPr>
      </xdr:nvSpPr>
      <xdr:spPr>
        <a:xfrm flipV="1">
          <a:off x="4000500" y="767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430</xdr:row>
      <xdr:rowOff>85725</xdr:rowOff>
    </xdr:from>
    <xdr:to>
      <xdr:col>3</xdr:col>
      <xdr:colOff>0</xdr:colOff>
      <xdr:row>430</xdr:row>
      <xdr:rowOff>85725</xdr:rowOff>
    </xdr:to>
    <xdr:sp>
      <xdr:nvSpPr>
        <xdr:cNvPr id="1178" name="Line 1258"/>
        <xdr:cNvSpPr>
          <a:spLocks/>
        </xdr:cNvSpPr>
      </xdr:nvSpPr>
      <xdr:spPr>
        <a:xfrm flipV="1">
          <a:off x="4000500" y="769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431</xdr:row>
      <xdr:rowOff>85725</xdr:rowOff>
    </xdr:from>
    <xdr:to>
      <xdr:col>3</xdr:col>
      <xdr:colOff>0</xdr:colOff>
      <xdr:row>431</xdr:row>
      <xdr:rowOff>85725</xdr:rowOff>
    </xdr:to>
    <xdr:sp>
      <xdr:nvSpPr>
        <xdr:cNvPr id="1179" name="Line 1260"/>
        <xdr:cNvSpPr>
          <a:spLocks/>
        </xdr:cNvSpPr>
      </xdr:nvSpPr>
      <xdr:spPr>
        <a:xfrm flipV="1">
          <a:off x="4000500" y="770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429</xdr:row>
      <xdr:rowOff>85725</xdr:rowOff>
    </xdr:from>
    <xdr:to>
      <xdr:col>3</xdr:col>
      <xdr:colOff>0</xdr:colOff>
      <xdr:row>429</xdr:row>
      <xdr:rowOff>85725</xdr:rowOff>
    </xdr:to>
    <xdr:sp>
      <xdr:nvSpPr>
        <xdr:cNvPr id="1180" name="Line 1261"/>
        <xdr:cNvSpPr>
          <a:spLocks/>
        </xdr:cNvSpPr>
      </xdr:nvSpPr>
      <xdr:spPr>
        <a:xfrm flipV="1">
          <a:off x="4000500" y="767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430</xdr:row>
      <xdr:rowOff>85725</xdr:rowOff>
    </xdr:from>
    <xdr:to>
      <xdr:col>3</xdr:col>
      <xdr:colOff>0</xdr:colOff>
      <xdr:row>430</xdr:row>
      <xdr:rowOff>85725</xdr:rowOff>
    </xdr:to>
    <xdr:sp>
      <xdr:nvSpPr>
        <xdr:cNvPr id="1181" name="Line 1262"/>
        <xdr:cNvSpPr>
          <a:spLocks/>
        </xdr:cNvSpPr>
      </xdr:nvSpPr>
      <xdr:spPr>
        <a:xfrm flipV="1">
          <a:off x="4000500" y="769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431</xdr:row>
      <xdr:rowOff>85725</xdr:rowOff>
    </xdr:from>
    <xdr:to>
      <xdr:col>3</xdr:col>
      <xdr:colOff>0</xdr:colOff>
      <xdr:row>431</xdr:row>
      <xdr:rowOff>85725</xdr:rowOff>
    </xdr:to>
    <xdr:sp>
      <xdr:nvSpPr>
        <xdr:cNvPr id="1182" name="Line 1264"/>
        <xdr:cNvSpPr>
          <a:spLocks/>
        </xdr:cNvSpPr>
      </xdr:nvSpPr>
      <xdr:spPr>
        <a:xfrm flipV="1">
          <a:off x="4000500" y="770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435</xdr:row>
      <xdr:rowOff>85725</xdr:rowOff>
    </xdr:from>
    <xdr:to>
      <xdr:col>3</xdr:col>
      <xdr:colOff>0</xdr:colOff>
      <xdr:row>435</xdr:row>
      <xdr:rowOff>85725</xdr:rowOff>
    </xdr:to>
    <xdr:sp>
      <xdr:nvSpPr>
        <xdr:cNvPr id="1183" name="Line 1265"/>
        <xdr:cNvSpPr>
          <a:spLocks/>
        </xdr:cNvSpPr>
      </xdr:nvSpPr>
      <xdr:spPr>
        <a:xfrm flipV="1">
          <a:off x="4000500" y="777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436</xdr:row>
      <xdr:rowOff>85725</xdr:rowOff>
    </xdr:from>
    <xdr:to>
      <xdr:col>3</xdr:col>
      <xdr:colOff>0</xdr:colOff>
      <xdr:row>436</xdr:row>
      <xdr:rowOff>85725</xdr:rowOff>
    </xdr:to>
    <xdr:sp>
      <xdr:nvSpPr>
        <xdr:cNvPr id="1184" name="Line 1266"/>
        <xdr:cNvSpPr>
          <a:spLocks/>
        </xdr:cNvSpPr>
      </xdr:nvSpPr>
      <xdr:spPr>
        <a:xfrm flipV="1">
          <a:off x="4000500" y="779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425</xdr:row>
      <xdr:rowOff>85725</xdr:rowOff>
    </xdr:from>
    <xdr:to>
      <xdr:col>3</xdr:col>
      <xdr:colOff>0</xdr:colOff>
      <xdr:row>425</xdr:row>
      <xdr:rowOff>85725</xdr:rowOff>
    </xdr:to>
    <xdr:sp>
      <xdr:nvSpPr>
        <xdr:cNvPr id="1185" name="Line 1267"/>
        <xdr:cNvSpPr>
          <a:spLocks/>
        </xdr:cNvSpPr>
      </xdr:nvSpPr>
      <xdr:spPr>
        <a:xfrm flipV="1">
          <a:off x="4000500" y="7612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426</xdr:row>
      <xdr:rowOff>85725</xdr:rowOff>
    </xdr:from>
    <xdr:to>
      <xdr:col>3</xdr:col>
      <xdr:colOff>0</xdr:colOff>
      <xdr:row>426</xdr:row>
      <xdr:rowOff>85725</xdr:rowOff>
    </xdr:to>
    <xdr:sp>
      <xdr:nvSpPr>
        <xdr:cNvPr id="1186" name="Line 1268"/>
        <xdr:cNvSpPr>
          <a:spLocks/>
        </xdr:cNvSpPr>
      </xdr:nvSpPr>
      <xdr:spPr>
        <a:xfrm flipV="1">
          <a:off x="4000500" y="762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429</xdr:row>
      <xdr:rowOff>85725</xdr:rowOff>
    </xdr:from>
    <xdr:to>
      <xdr:col>3</xdr:col>
      <xdr:colOff>0</xdr:colOff>
      <xdr:row>429</xdr:row>
      <xdr:rowOff>85725</xdr:rowOff>
    </xdr:to>
    <xdr:sp>
      <xdr:nvSpPr>
        <xdr:cNvPr id="1187" name="Line 1269"/>
        <xdr:cNvSpPr>
          <a:spLocks/>
        </xdr:cNvSpPr>
      </xdr:nvSpPr>
      <xdr:spPr>
        <a:xfrm flipV="1">
          <a:off x="4000500" y="767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430</xdr:row>
      <xdr:rowOff>85725</xdr:rowOff>
    </xdr:from>
    <xdr:to>
      <xdr:col>3</xdr:col>
      <xdr:colOff>0</xdr:colOff>
      <xdr:row>430</xdr:row>
      <xdr:rowOff>85725</xdr:rowOff>
    </xdr:to>
    <xdr:sp>
      <xdr:nvSpPr>
        <xdr:cNvPr id="1188" name="Line 1270"/>
        <xdr:cNvSpPr>
          <a:spLocks/>
        </xdr:cNvSpPr>
      </xdr:nvSpPr>
      <xdr:spPr>
        <a:xfrm flipV="1">
          <a:off x="4000500" y="769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431</xdr:row>
      <xdr:rowOff>85725</xdr:rowOff>
    </xdr:from>
    <xdr:to>
      <xdr:col>3</xdr:col>
      <xdr:colOff>0</xdr:colOff>
      <xdr:row>431</xdr:row>
      <xdr:rowOff>85725</xdr:rowOff>
    </xdr:to>
    <xdr:sp>
      <xdr:nvSpPr>
        <xdr:cNvPr id="1189" name="Line 1272"/>
        <xdr:cNvSpPr>
          <a:spLocks/>
        </xdr:cNvSpPr>
      </xdr:nvSpPr>
      <xdr:spPr>
        <a:xfrm flipV="1">
          <a:off x="4000500" y="770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435</xdr:row>
      <xdr:rowOff>85725</xdr:rowOff>
    </xdr:from>
    <xdr:to>
      <xdr:col>3</xdr:col>
      <xdr:colOff>0</xdr:colOff>
      <xdr:row>435</xdr:row>
      <xdr:rowOff>85725</xdr:rowOff>
    </xdr:to>
    <xdr:sp>
      <xdr:nvSpPr>
        <xdr:cNvPr id="1190" name="Line 1273"/>
        <xdr:cNvSpPr>
          <a:spLocks/>
        </xdr:cNvSpPr>
      </xdr:nvSpPr>
      <xdr:spPr>
        <a:xfrm flipV="1">
          <a:off x="4000500" y="777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436</xdr:row>
      <xdr:rowOff>85725</xdr:rowOff>
    </xdr:from>
    <xdr:to>
      <xdr:col>3</xdr:col>
      <xdr:colOff>0</xdr:colOff>
      <xdr:row>436</xdr:row>
      <xdr:rowOff>85725</xdr:rowOff>
    </xdr:to>
    <xdr:sp>
      <xdr:nvSpPr>
        <xdr:cNvPr id="1191" name="Line 1274"/>
        <xdr:cNvSpPr>
          <a:spLocks/>
        </xdr:cNvSpPr>
      </xdr:nvSpPr>
      <xdr:spPr>
        <a:xfrm flipV="1">
          <a:off x="4000500" y="779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435</xdr:row>
      <xdr:rowOff>85725</xdr:rowOff>
    </xdr:from>
    <xdr:to>
      <xdr:col>3</xdr:col>
      <xdr:colOff>0</xdr:colOff>
      <xdr:row>435</xdr:row>
      <xdr:rowOff>85725</xdr:rowOff>
    </xdr:to>
    <xdr:sp>
      <xdr:nvSpPr>
        <xdr:cNvPr id="1192" name="Line 1275"/>
        <xdr:cNvSpPr>
          <a:spLocks/>
        </xdr:cNvSpPr>
      </xdr:nvSpPr>
      <xdr:spPr>
        <a:xfrm flipV="1">
          <a:off x="4000500" y="777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436</xdr:row>
      <xdr:rowOff>85725</xdr:rowOff>
    </xdr:from>
    <xdr:to>
      <xdr:col>3</xdr:col>
      <xdr:colOff>0</xdr:colOff>
      <xdr:row>436</xdr:row>
      <xdr:rowOff>85725</xdr:rowOff>
    </xdr:to>
    <xdr:sp>
      <xdr:nvSpPr>
        <xdr:cNvPr id="1193" name="Line 1276"/>
        <xdr:cNvSpPr>
          <a:spLocks/>
        </xdr:cNvSpPr>
      </xdr:nvSpPr>
      <xdr:spPr>
        <a:xfrm flipV="1">
          <a:off x="4000500" y="779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435</xdr:row>
      <xdr:rowOff>85725</xdr:rowOff>
    </xdr:from>
    <xdr:to>
      <xdr:col>3</xdr:col>
      <xdr:colOff>0</xdr:colOff>
      <xdr:row>435</xdr:row>
      <xdr:rowOff>85725</xdr:rowOff>
    </xdr:to>
    <xdr:sp>
      <xdr:nvSpPr>
        <xdr:cNvPr id="1194" name="Line 1277"/>
        <xdr:cNvSpPr>
          <a:spLocks/>
        </xdr:cNvSpPr>
      </xdr:nvSpPr>
      <xdr:spPr>
        <a:xfrm flipV="1">
          <a:off x="4000500" y="777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436</xdr:row>
      <xdr:rowOff>85725</xdr:rowOff>
    </xdr:from>
    <xdr:to>
      <xdr:col>3</xdr:col>
      <xdr:colOff>0</xdr:colOff>
      <xdr:row>436</xdr:row>
      <xdr:rowOff>85725</xdr:rowOff>
    </xdr:to>
    <xdr:sp>
      <xdr:nvSpPr>
        <xdr:cNvPr id="1195" name="Line 1278"/>
        <xdr:cNvSpPr>
          <a:spLocks/>
        </xdr:cNvSpPr>
      </xdr:nvSpPr>
      <xdr:spPr>
        <a:xfrm flipV="1">
          <a:off x="4000500" y="779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435</xdr:row>
      <xdr:rowOff>85725</xdr:rowOff>
    </xdr:from>
    <xdr:to>
      <xdr:col>3</xdr:col>
      <xdr:colOff>0</xdr:colOff>
      <xdr:row>435</xdr:row>
      <xdr:rowOff>85725</xdr:rowOff>
    </xdr:to>
    <xdr:sp>
      <xdr:nvSpPr>
        <xdr:cNvPr id="1196" name="Line 1279"/>
        <xdr:cNvSpPr>
          <a:spLocks/>
        </xdr:cNvSpPr>
      </xdr:nvSpPr>
      <xdr:spPr>
        <a:xfrm flipV="1">
          <a:off x="4000500" y="777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436</xdr:row>
      <xdr:rowOff>85725</xdr:rowOff>
    </xdr:from>
    <xdr:to>
      <xdr:col>3</xdr:col>
      <xdr:colOff>0</xdr:colOff>
      <xdr:row>436</xdr:row>
      <xdr:rowOff>85725</xdr:rowOff>
    </xdr:to>
    <xdr:sp>
      <xdr:nvSpPr>
        <xdr:cNvPr id="1197" name="Line 1280"/>
        <xdr:cNvSpPr>
          <a:spLocks/>
        </xdr:cNvSpPr>
      </xdr:nvSpPr>
      <xdr:spPr>
        <a:xfrm flipV="1">
          <a:off x="4000500" y="779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438</xdr:row>
      <xdr:rowOff>85725</xdr:rowOff>
    </xdr:from>
    <xdr:to>
      <xdr:col>3</xdr:col>
      <xdr:colOff>0</xdr:colOff>
      <xdr:row>438</xdr:row>
      <xdr:rowOff>85725</xdr:rowOff>
    </xdr:to>
    <xdr:sp>
      <xdr:nvSpPr>
        <xdr:cNvPr id="1198" name="Line 1281"/>
        <xdr:cNvSpPr>
          <a:spLocks/>
        </xdr:cNvSpPr>
      </xdr:nvSpPr>
      <xdr:spPr>
        <a:xfrm flipV="1">
          <a:off x="4000500" y="782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440</xdr:row>
      <xdr:rowOff>0</xdr:rowOff>
    </xdr:from>
    <xdr:to>
      <xdr:col>3</xdr:col>
      <xdr:colOff>0</xdr:colOff>
      <xdr:row>440</xdr:row>
      <xdr:rowOff>0</xdr:rowOff>
    </xdr:to>
    <xdr:sp>
      <xdr:nvSpPr>
        <xdr:cNvPr id="1199" name="Line 1282"/>
        <xdr:cNvSpPr>
          <a:spLocks/>
        </xdr:cNvSpPr>
      </xdr:nvSpPr>
      <xdr:spPr>
        <a:xfrm flipV="1">
          <a:off x="4000500" y="784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440</xdr:row>
      <xdr:rowOff>0</xdr:rowOff>
    </xdr:from>
    <xdr:to>
      <xdr:col>3</xdr:col>
      <xdr:colOff>0</xdr:colOff>
      <xdr:row>440</xdr:row>
      <xdr:rowOff>0</xdr:rowOff>
    </xdr:to>
    <xdr:sp>
      <xdr:nvSpPr>
        <xdr:cNvPr id="1200" name="Line 1283"/>
        <xdr:cNvSpPr>
          <a:spLocks/>
        </xdr:cNvSpPr>
      </xdr:nvSpPr>
      <xdr:spPr>
        <a:xfrm flipV="1">
          <a:off x="4000500" y="784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427</xdr:row>
      <xdr:rowOff>85725</xdr:rowOff>
    </xdr:from>
    <xdr:to>
      <xdr:col>3</xdr:col>
      <xdr:colOff>0</xdr:colOff>
      <xdr:row>427</xdr:row>
      <xdr:rowOff>85725</xdr:rowOff>
    </xdr:to>
    <xdr:sp>
      <xdr:nvSpPr>
        <xdr:cNvPr id="1201" name="Line 1284"/>
        <xdr:cNvSpPr>
          <a:spLocks/>
        </xdr:cNvSpPr>
      </xdr:nvSpPr>
      <xdr:spPr>
        <a:xfrm flipV="1">
          <a:off x="4000500" y="764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428</xdr:row>
      <xdr:rowOff>85725</xdr:rowOff>
    </xdr:from>
    <xdr:to>
      <xdr:col>3</xdr:col>
      <xdr:colOff>0</xdr:colOff>
      <xdr:row>428</xdr:row>
      <xdr:rowOff>85725</xdr:rowOff>
    </xdr:to>
    <xdr:sp>
      <xdr:nvSpPr>
        <xdr:cNvPr id="1202" name="Line 1285"/>
        <xdr:cNvSpPr>
          <a:spLocks/>
        </xdr:cNvSpPr>
      </xdr:nvSpPr>
      <xdr:spPr>
        <a:xfrm flipV="1">
          <a:off x="4000500" y="766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426</xdr:row>
      <xdr:rowOff>85725</xdr:rowOff>
    </xdr:from>
    <xdr:to>
      <xdr:col>3</xdr:col>
      <xdr:colOff>0</xdr:colOff>
      <xdr:row>426</xdr:row>
      <xdr:rowOff>85725</xdr:rowOff>
    </xdr:to>
    <xdr:sp>
      <xdr:nvSpPr>
        <xdr:cNvPr id="1203" name="Line 1286"/>
        <xdr:cNvSpPr>
          <a:spLocks/>
        </xdr:cNvSpPr>
      </xdr:nvSpPr>
      <xdr:spPr>
        <a:xfrm flipV="1">
          <a:off x="4000500" y="762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427</xdr:row>
      <xdr:rowOff>85725</xdr:rowOff>
    </xdr:from>
    <xdr:to>
      <xdr:col>3</xdr:col>
      <xdr:colOff>0</xdr:colOff>
      <xdr:row>427</xdr:row>
      <xdr:rowOff>85725</xdr:rowOff>
    </xdr:to>
    <xdr:sp>
      <xdr:nvSpPr>
        <xdr:cNvPr id="1204" name="Line 1287"/>
        <xdr:cNvSpPr>
          <a:spLocks/>
        </xdr:cNvSpPr>
      </xdr:nvSpPr>
      <xdr:spPr>
        <a:xfrm flipV="1">
          <a:off x="4000500" y="764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428</xdr:row>
      <xdr:rowOff>85725</xdr:rowOff>
    </xdr:from>
    <xdr:to>
      <xdr:col>3</xdr:col>
      <xdr:colOff>0</xdr:colOff>
      <xdr:row>428</xdr:row>
      <xdr:rowOff>85725</xdr:rowOff>
    </xdr:to>
    <xdr:sp>
      <xdr:nvSpPr>
        <xdr:cNvPr id="1205" name="Line 1288"/>
        <xdr:cNvSpPr>
          <a:spLocks/>
        </xdr:cNvSpPr>
      </xdr:nvSpPr>
      <xdr:spPr>
        <a:xfrm flipV="1">
          <a:off x="4000500" y="766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429</xdr:row>
      <xdr:rowOff>85725</xdr:rowOff>
    </xdr:from>
    <xdr:to>
      <xdr:col>3</xdr:col>
      <xdr:colOff>0</xdr:colOff>
      <xdr:row>429</xdr:row>
      <xdr:rowOff>85725</xdr:rowOff>
    </xdr:to>
    <xdr:sp>
      <xdr:nvSpPr>
        <xdr:cNvPr id="1206" name="Line 1289"/>
        <xdr:cNvSpPr>
          <a:spLocks/>
        </xdr:cNvSpPr>
      </xdr:nvSpPr>
      <xdr:spPr>
        <a:xfrm flipV="1">
          <a:off x="4000500" y="767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430</xdr:row>
      <xdr:rowOff>85725</xdr:rowOff>
    </xdr:from>
    <xdr:to>
      <xdr:col>3</xdr:col>
      <xdr:colOff>0</xdr:colOff>
      <xdr:row>430</xdr:row>
      <xdr:rowOff>85725</xdr:rowOff>
    </xdr:to>
    <xdr:sp>
      <xdr:nvSpPr>
        <xdr:cNvPr id="1207" name="Line 1290"/>
        <xdr:cNvSpPr>
          <a:spLocks/>
        </xdr:cNvSpPr>
      </xdr:nvSpPr>
      <xdr:spPr>
        <a:xfrm flipV="1">
          <a:off x="4000500" y="769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431</xdr:row>
      <xdr:rowOff>85725</xdr:rowOff>
    </xdr:from>
    <xdr:to>
      <xdr:col>3</xdr:col>
      <xdr:colOff>0</xdr:colOff>
      <xdr:row>431</xdr:row>
      <xdr:rowOff>85725</xdr:rowOff>
    </xdr:to>
    <xdr:sp>
      <xdr:nvSpPr>
        <xdr:cNvPr id="1208" name="Line 1292"/>
        <xdr:cNvSpPr>
          <a:spLocks/>
        </xdr:cNvSpPr>
      </xdr:nvSpPr>
      <xdr:spPr>
        <a:xfrm flipV="1">
          <a:off x="4000500" y="770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427</xdr:row>
      <xdr:rowOff>85725</xdr:rowOff>
    </xdr:from>
    <xdr:to>
      <xdr:col>3</xdr:col>
      <xdr:colOff>0</xdr:colOff>
      <xdr:row>427</xdr:row>
      <xdr:rowOff>85725</xdr:rowOff>
    </xdr:to>
    <xdr:sp>
      <xdr:nvSpPr>
        <xdr:cNvPr id="1209" name="Line 1293"/>
        <xdr:cNvSpPr>
          <a:spLocks/>
        </xdr:cNvSpPr>
      </xdr:nvSpPr>
      <xdr:spPr>
        <a:xfrm flipV="1">
          <a:off x="4000500" y="764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428</xdr:row>
      <xdr:rowOff>85725</xdr:rowOff>
    </xdr:from>
    <xdr:to>
      <xdr:col>3</xdr:col>
      <xdr:colOff>0</xdr:colOff>
      <xdr:row>428</xdr:row>
      <xdr:rowOff>85725</xdr:rowOff>
    </xdr:to>
    <xdr:sp>
      <xdr:nvSpPr>
        <xdr:cNvPr id="1210" name="Line 1294"/>
        <xdr:cNvSpPr>
          <a:spLocks/>
        </xdr:cNvSpPr>
      </xdr:nvSpPr>
      <xdr:spPr>
        <a:xfrm flipV="1">
          <a:off x="4000500" y="766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437</xdr:row>
      <xdr:rowOff>85725</xdr:rowOff>
    </xdr:from>
    <xdr:to>
      <xdr:col>3</xdr:col>
      <xdr:colOff>0</xdr:colOff>
      <xdr:row>437</xdr:row>
      <xdr:rowOff>85725</xdr:rowOff>
    </xdr:to>
    <xdr:sp>
      <xdr:nvSpPr>
        <xdr:cNvPr id="1211" name="Line 1295"/>
        <xdr:cNvSpPr>
          <a:spLocks/>
        </xdr:cNvSpPr>
      </xdr:nvSpPr>
      <xdr:spPr>
        <a:xfrm flipV="1">
          <a:off x="4000500" y="780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435</xdr:row>
      <xdr:rowOff>85725</xdr:rowOff>
    </xdr:from>
    <xdr:to>
      <xdr:col>3</xdr:col>
      <xdr:colOff>0</xdr:colOff>
      <xdr:row>435</xdr:row>
      <xdr:rowOff>85725</xdr:rowOff>
    </xdr:to>
    <xdr:sp>
      <xdr:nvSpPr>
        <xdr:cNvPr id="1212" name="Line 1296"/>
        <xdr:cNvSpPr>
          <a:spLocks/>
        </xdr:cNvSpPr>
      </xdr:nvSpPr>
      <xdr:spPr>
        <a:xfrm flipV="1">
          <a:off x="4000500" y="777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436</xdr:row>
      <xdr:rowOff>85725</xdr:rowOff>
    </xdr:from>
    <xdr:to>
      <xdr:col>3</xdr:col>
      <xdr:colOff>0</xdr:colOff>
      <xdr:row>436</xdr:row>
      <xdr:rowOff>85725</xdr:rowOff>
    </xdr:to>
    <xdr:sp>
      <xdr:nvSpPr>
        <xdr:cNvPr id="1213" name="Line 1297"/>
        <xdr:cNvSpPr>
          <a:spLocks/>
        </xdr:cNvSpPr>
      </xdr:nvSpPr>
      <xdr:spPr>
        <a:xfrm flipV="1">
          <a:off x="4000500" y="779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437</xdr:row>
      <xdr:rowOff>85725</xdr:rowOff>
    </xdr:from>
    <xdr:to>
      <xdr:col>3</xdr:col>
      <xdr:colOff>0</xdr:colOff>
      <xdr:row>437</xdr:row>
      <xdr:rowOff>85725</xdr:rowOff>
    </xdr:to>
    <xdr:sp>
      <xdr:nvSpPr>
        <xdr:cNvPr id="1214" name="Line 1298"/>
        <xdr:cNvSpPr>
          <a:spLocks/>
        </xdr:cNvSpPr>
      </xdr:nvSpPr>
      <xdr:spPr>
        <a:xfrm flipV="1">
          <a:off x="4000500" y="780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438</xdr:row>
      <xdr:rowOff>85725</xdr:rowOff>
    </xdr:from>
    <xdr:to>
      <xdr:col>3</xdr:col>
      <xdr:colOff>0</xdr:colOff>
      <xdr:row>438</xdr:row>
      <xdr:rowOff>85725</xdr:rowOff>
    </xdr:to>
    <xdr:sp>
      <xdr:nvSpPr>
        <xdr:cNvPr id="1215" name="Line 1299"/>
        <xdr:cNvSpPr>
          <a:spLocks/>
        </xdr:cNvSpPr>
      </xdr:nvSpPr>
      <xdr:spPr>
        <a:xfrm flipV="1">
          <a:off x="4000500" y="782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439</xdr:row>
      <xdr:rowOff>85725</xdr:rowOff>
    </xdr:from>
    <xdr:to>
      <xdr:col>3</xdr:col>
      <xdr:colOff>0</xdr:colOff>
      <xdr:row>439</xdr:row>
      <xdr:rowOff>85725</xdr:rowOff>
    </xdr:to>
    <xdr:sp>
      <xdr:nvSpPr>
        <xdr:cNvPr id="1216" name="Line 1300"/>
        <xdr:cNvSpPr>
          <a:spLocks/>
        </xdr:cNvSpPr>
      </xdr:nvSpPr>
      <xdr:spPr>
        <a:xfrm flipV="1">
          <a:off x="4000500" y="783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439</xdr:row>
      <xdr:rowOff>85725</xdr:rowOff>
    </xdr:from>
    <xdr:to>
      <xdr:col>3</xdr:col>
      <xdr:colOff>0</xdr:colOff>
      <xdr:row>439</xdr:row>
      <xdr:rowOff>85725</xdr:rowOff>
    </xdr:to>
    <xdr:sp>
      <xdr:nvSpPr>
        <xdr:cNvPr id="1217" name="Line 1301"/>
        <xdr:cNvSpPr>
          <a:spLocks/>
        </xdr:cNvSpPr>
      </xdr:nvSpPr>
      <xdr:spPr>
        <a:xfrm flipV="1">
          <a:off x="4000500" y="783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440</xdr:row>
      <xdr:rowOff>0</xdr:rowOff>
    </xdr:from>
    <xdr:to>
      <xdr:col>3</xdr:col>
      <xdr:colOff>0</xdr:colOff>
      <xdr:row>440</xdr:row>
      <xdr:rowOff>0</xdr:rowOff>
    </xdr:to>
    <xdr:sp>
      <xdr:nvSpPr>
        <xdr:cNvPr id="1218" name="Line 1302"/>
        <xdr:cNvSpPr>
          <a:spLocks/>
        </xdr:cNvSpPr>
      </xdr:nvSpPr>
      <xdr:spPr>
        <a:xfrm flipV="1">
          <a:off x="4000500" y="784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343</xdr:row>
      <xdr:rowOff>9525</xdr:rowOff>
    </xdr:from>
    <xdr:to>
      <xdr:col>3</xdr:col>
      <xdr:colOff>0</xdr:colOff>
      <xdr:row>343</xdr:row>
      <xdr:rowOff>9525</xdr:rowOff>
    </xdr:to>
    <xdr:sp>
      <xdr:nvSpPr>
        <xdr:cNvPr id="1219" name="Line 1303"/>
        <xdr:cNvSpPr>
          <a:spLocks/>
        </xdr:cNvSpPr>
      </xdr:nvSpPr>
      <xdr:spPr>
        <a:xfrm flipV="1">
          <a:off x="4000500" y="6275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365</xdr:row>
      <xdr:rowOff>9525</xdr:rowOff>
    </xdr:from>
    <xdr:to>
      <xdr:col>3</xdr:col>
      <xdr:colOff>0</xdr:colOff>
      <xdr:row>365</xdr:row>
      <xdr:rowOff>9525</xdr:rowOff>
    </xdr:to>
    <xdr:sp>
      <xdr:nvSpPr>
        <xdr:cNvPr id="1220" name="Line 1304"/>
        <xdr:cNvSpPr>
          <a:spLocks/>
        </xdr:cNvSpPr>
      </xdr:nvSpPr>
      <xdr:spPr>
        <a:xfrm flipV="1">
          <a:off x="4000500" y="6632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463</xdr:row>
      <xdr:rowOff>9525</xdr:rowOff>
    </xdr:from>
    <xdr:to>
      <xdr:col>3</xdr:col>
      <xdr:colOff>0</xdr:colOff>
      <xdr:row>463</xdr:row>
      <xdr:rowOff>9525</xdr:rowOff>
    </xdr:to>
    <xdr:sp>
      <xdr:nvSpPr>
        <xdr:cNvPr id="1221" name="Line 1305"/>
        <xdr:cNvSpPr>
          <a:spLocks/>
        </xdr:cNvSpPr>
      </xdr:nvSpPr>
      <xdr:spPr>
        <a:xfrm flipV="1">
          <a:off x="4000500" y="826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343</xdr:row>
      <xdr:rowOff>9525</xdr:rowOff>
    </xdr:from>
    <xdr:to>
      <xdr:col>3</xdr:col>
      <xdr:colOff>0</xdr:colOff>
      <xdr:row>343</xdr:row>
      <xdr:rowOff>9525</xdr:rowOff>
    </xdr:to>
    <xdr:sp>
      <xdr:nvSpPr>
        <xdr:cNvPr id="1222" name="Line 1306"/>
        <xdr:cNvSpPr>
          <a:spLocks/>
        </xdr:cNvSpPr>
      </xdr:nvSpPr>
      <xdr:spPr>
        <a:xfrm flipV="1">
          <a:off x="4000500" y="6275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23" name="Line 1307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24" name="Line 1308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25" name="Line 1309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26" name="Line 1310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27" name="Line 1311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28" name="Line 1312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29" name="Line 1313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30" name="Line 1314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31" name="Line 1315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32" name="Line 1319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33" name="Line 1320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34" name="Line 1321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35" name="Line 1322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36" name="Line 1323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37" name="Line 1324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38" name="Line 1325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39" name="Line 1326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40" name="Line 1327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41" name="Line 1328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42" name="Line 1329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43" name="Line 1330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44" name="Line 1334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45" name="Line 1335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46" name="Line 1336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47" name="Line 1337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48" name="Line 1338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49" name="Line 1339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50" name="Line 1340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51" name="Line 1341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52" name="Line 1342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53" name="Line 1343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54" name="Line 1344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55" name="Line 1345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56" name="Line 1346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57" name="Line 1347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58" name="Line 1348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59" name="Line 1349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60" name="Line 1350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104775</xdr:rowOff>
    </xdr:to>
    <xdr:sp>
      <xdr:nvSpPr>
        <xdr:cNvPr id="1261" name="Line 1351"/>
        <xdr:cNvSpPr>
          <a:spLocks/>
        </xdr:cNvSpPr>
      </xdr:nvSpPr>
      <xdr:spPr>
        <a:xfrm>
          <a:off x="4000500" y="790384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62" name="Line 1352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63" name="Line 1353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104775</xdr:rowOff>
    </xdr:to>
    <xdr:sp>
      <xdr:nvSpPr>
        <xdr:cNvPr id="1264" name="Line 1354"/>
        <xdr:cNvSpPr>
          <a:spLocks/>
        </xdr:cNvSpPr>
      </xdr:nvSpPr>
      <xdr:spPr>
        <a:xfrm>
          <a:off x="4000500" y="790384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65" name="Line 1355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66" name="Line 1356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104775</xdr:rowOff>
    </xdr:to>
    <xdr:sp>
      <xdr:nvSpPr>
        <xdr:cNvPr id="1267" name="Line 1357"/>
        <xdr:cNvSpPr>
          <a:spLocks/>
        </xdr:cNvSpPr>
      </xdr:nvSpPr>
      <xdr:spPr>
        <a:xfrm>
          <a:off x="4000500" y="790384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68" name="Line 1358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85725</xdr:rowOff>
    </xdr:to>
    <xdr:sp>
      <xdr:nvSpPr>
        <xdr:cNvPr id="1269" name="Line 1359"/>
        <xdr:cNvSpPr>
          <a:spLocks/>
        </xdr:cNvSpPr>
      </xdr:nvSpPr>
      <xdr:spPr>
        <a:xfrm flipV="1">
          <a:off x="4000500" y="790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443</xdr:row>
      <xdr:rowOff>85725</xdr:rowOff>
    </xdr:from>
    <xdr:to>
      <xdr:col>3</xdr:col>
      <xdr:colOff>0</xdr:colOff>
      <xdr:row>443</xdr:row>
      <xdr:rowOff>104775</xdr:rowOff>
    </xdr:to>
    <xdr:sp>
      <xdr:nvSpPr>
        <xdr:cNvPr id="1270" name="Line 1360"/>
        <xdr:cNvSpPr>
          <a:spLocks/>
        </xdr:cNvSpPr>
      </xdr:nvSpPr>
      <xdr:spPr>
        <a:xfrm>
          <a:off x="4000500" y="790384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67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:A3"/>
    </sheetView>
  </sheetViews>
  <sheetFormatPr defaultColWidth="9.00390625" defaultRowHeight="12.75"/>
  <cols>
    <col min="1" max="1" width="5.75390625" style="8" customWidth="1"/>
    <col min="2" max="2" width="24.00390625" style="8" customWidth="1"/>
    <col min="3" max="3" width="8.75390625" style="20" customWidth="1"/>
    <col min="4" max="4" width="14.00390625" style="20" customWidth="1"/>
    <col min="5" max="5" width="12.875" style="8" hidden="1" customWidth="1"/>
    <col min="6" max="6" width="9.125" style="8" hidden="1" customWidth="1"/>
    <col min="7" max="7" width="12.375" style="8" hidden="1" customWidth="1"/>
    <col min="8" max="8" width="11.875" style="8" hidden="1" customWidth="1"/>
    <col min="9" max="9" width="11.625" style="8" hidden="1" customWidth="1"/>
    <col min="10" max="10" width="8.00390625" style="8" hidden="1" customWidth="1"/>
    <col min="11" max="11" width="12.375" style="8" hidden="1" customWidth="1"/>
    <col min="12" max="13" width="11.75390625" style="8" hidden="1" customWidth="1"/>
    <col min="14" max="14" width="12.75390625" style="8" hidden="1" customWidth="1"/>
    <col min="15" max="15" width="8.625" style="8" hidden="1" customWidth="1"/>
    <col min="16" max="16" width="12.25390625" style="8" hidden="1" customWidth="1"/>
    <col min="17" max="18" width="12.375" style="8" hidden="1" customWidth="1"/>
    <col min="19" max="19" width="10.625" style="8" hidden="1" customWidth="1"/>
    <col min="20" max="20" width="9.125" style="8" hidden="1" customWidth="1"/>
    <col min="21" max="21" width="14.25390625" style="8" hidden="1" customWidth="1"/>
    <col min="22" max="23" width="12.00390625" style="8" hidden="1" customWidth="1"/>
    <col min="24" max="24" width="12.75390625" style="8" hidden="1" customWidth="1"/>
    <col min="25" max="25" width="0" style="8" hidden="1" customWidth="1"/>
    <col min="26" max="26" width="13.375" style="8" customWidth="1"/>
    <col min="27" max="27" width="11.625" style="8" customWidth="1"/>
    <col min="28" max="28" width="11.625" style="54" customWidth="1"/>
    <col min="29" max="29" width="12.25390625" style="8" hidden="1" customWidth="1"/>
    <col min="30" max="30" width="8.625" style="8" hidden="1" customWidth="1"/>
    <col min="31" max="31" width="12.75390625" style="8" customWidth="1"/>
    <col min="32" max="33" width="11.25390625" style="8" customWidth="1"/>
    <col min="34" max="34" width="10.875" style="8" hidden="1" customWidth="1"/>
    <col min="35" max="35" width="0" style="8" hidden="1" customWidth="1"/>
    <col min="36" max="36" width="13.00390625" style="8" customWidth="1"/>
    <col min="37" max="37" width="9.125" style="8" customWidth="1"/>
    <col min="38" max="38" width="10.125" style="8" customWidth="1"/>
    <col min="39" max="39" width="12.125" style="8" hidden="1" customWidth="1"/>
    <col min="40" max="40" width="0" style="8" hidden="1" customWidth="1"/>
    <col min="41" max="41" width="11.875" style="8" customWidth="1"/>
    <col min="42" max="42" width="12.75390625" style="8" customWidth="1"/>
    <col min="43" max="43" width="13.25390625" style="8" customWidth="1"/>
    <col min="44" max="44" width="10.75390625" style="8" hidden="1" customWidth="1"/>
    <col min="45" max="45" width="0" style="8" hidden="1" customWidth="1"/>
    <col min="46" max="46" width="10.125" style="8" customWidth="1"/>
    <col min="47" max="48" width="10.625" style="8" customWidth="1"/>
    <col min="49" max="49" width="12.75390625" style="8" bestFit="1" customWidth="1"/>
    <col min="50" max="50" width="7.875" style="8" customWidth="1"/>
    <col min="51" max="51" width="9.00390625" style="8" customWidth="1"/>
    <col min="52" max="16384" width="9.125" style="8" customWidth="1"/>
  </cols>
  <sheetData>
    <row r="1" spans="1:4" ht="45.75" customHeight="1" thickBot="1">
      <c r="A1" s="111" t="s">
        <v>222</v>
      </c>
      <c r="B1" s="2"/>
      <c r="C1" s="7"/>
      <c r="D1" s="7"/>
    </row>
    <row r="2" spans="1:53" ht="30.75" customHeight="1" thickBot="1">
      <c r="A2" s="124" t="s">
        <v>0</v>
      </c>
      <c r="B2" s="52" t="s">
        <v>205</v>
      </c>
      <c r="C2" s="126" t="s">
        <v>206</v>
      </c>
      <c r="D2" s="126" t="s">
        <v>204</v>
      </c>
      <c r="E2" s="120" t="s">
        <v>139</v>
      </c>
      <c r="F2" s="120"/>
      <c r="G2" s="120"/>
      <c r="H2" s="120"/>
      <c r="I2" s="115" t="s">
        <v>207</v>
      </c>
      <c r="J2" s="116"/>
      <c r="K2" s="116"/>
      <c r="L2" s="116"/>
      <c r="M2" s="128"/>
      <c r="N2" s="115" t="s">
        <v>138</v>
      </c>
      <c r="O2" s="116"/>
      <c r="P2" s="116"/>
      <c r="Q2" s="116"/>
      <c r="R2" s="128"/>
      <c r="S2" s="115" t="s">
        <v>208</v>
      </c>
      <c r="T2" s="116"/>
      <c r="U2" s="116"/>
      <c r="V2" s="116"/>
      <c r="W2" s="116"/>
      <c r="X2" s="121" t="s">
        <v>216</v>
      </c>
      <c r="Y2" s="122"/>
      <c r="Z2" s="122"/>
      <c r="AA2" s="122"/>
      <c r="AB2" s="123"/>
      <c r="AC2" s="129" t="s">
        <v>217</v>
      </c>
      <c r="AD2" s="130"/>
      <c r="AE2" s="130"/>
      <c r="AF2" s="130"/>
      <c r="AG2" s="131"/>
      <c r="AH2" s="129" t="s">
        <v>218</v>
      </c>
      <c r="AI2" s="130"/>
      <c r="AJ2" s="130"/>
      <c r="AK2" s="130"/>
      <c r="AL2" s="131"/>
      <c r="AM2" s="117" t="s">
        <v>219</v>
      </c>
      <c r="AN2" s="118"/>
      <c r="AO2" s="118"/>
      <c r="AP2" s="118"/>
      <c r="AQ2" s="119"/>
      <c r="AR2" s="132" t="s">
        <v>140</v>
      </c>
      <c r="AS2" s="133"/>
      <c r="AT2" s="133"/>
      <c r="AU2" s="133"/>
      <c r="AV2" s="134"/>
      <c r="AW2" s="132" t="s">
        <v>209</v>
      </c>
      <c r="AX2" s="133"/>
      <c r="AY2" s="133"/>
      <c r="AZ2" s="133"/>
      <c r="BA2" s="134"/>
    </row>
    <row r="3" spans="1:53" s="9" customFormat="1" ht="41.25" customHeight="1">
      <c r="A3" s="125"/>
      <c r="B3" s="53"/>
      <c r="C3" s="127"/>
      <c r="D3" s="127"/>
      <c r="E3" s="23" t="s">
        <v>134</v>
      </c>
      <c r="F3" s="23" t="s">
        <v>135</v>
      </c>
      <c r="G3" s="24" t="s">
        <v>136</v>
      </c>
      <c r="H3" s="23" t="s">
        <v>137</v>
      </c>
      <c r="I3" s="23" t="s">
        <v>134</v>
      </c>
      <c r="J3" s="23" t="s">
        <v>135</v>
      </c>
      <c r="K3" s="24" t="s">
        <v>136</v>
      </c>
      <c r="L3" s="23" t="s">
        <v>137</v>
      </c>
      <c r="M3" s="24" t="s">
        <v>203</v>
      </c>
      <c r="N3" s="23" t="s">
        <v>134</v>
      </c>
      <c r="O3" s="23" t="s">
        <v>135</v>
      </c>
      <c r="P3" s="24" t="s">
        <v>136</v>
      </c>
      <c r="Q3" s="23" t="s">
        <v>137</v>
      </c>
      <c r="R3" s="24" t="s">
        <v>203</v>
      </c>
      <c r="S3" s="23" t="s">
        <v>134</v>
      </c>
      <c r="T3" s="23" t="s">
        <v>135</v>
      </c>
      <c r="U3" s="24" t="s">
        <v>136</v>
      </c>
      <c r="V3" s="23" t="s">
        <v>137</v>
      </c>
      <c r="W3" s="62" t="s">
        <v>203</v>
      </c>
      <c r="X3" s="88" t="s">
        <v>134</v>
      </c>
      <c r="Y3" s="89" t="s">
        <v>135</v>
      </c>
      <c r="Z3" s="90" t="s">
        <v>136</v>
      </c>
      <c r="AA3" s="89" t="s">
        <v>137</v>
      </c>
      <c r="AB3" s="91" t="s">
        <v>203</v>
      </c>
      <c r="AC3" s="93" t="s">
        <v>134</v>
      </c>
      <c r="AD3" s="94" t="s">
        <v>135</v>
      </c>
      <c r="AE3" s="95" t="s">
        <v>136</v>
      </c>
      <c r="AF3" s="94" t="s">
        <v>137</v>
      </c>
      <c r="AG3" s="96" t="s">
        <v>203</v>
      </c>
      <c r="AH3" s="93" t="s">
        <v>134</v>
      </c>
      <c r="AI3" s="94" t="s">
        <v>135</v>
      </c>
      <c r="AJ3" s="95" t="s">
        <v>136</v>
      </c>
      <c r="AK3" s="94" t="s">
        <v>137</v>
      </c>
      <c r="AL3" s="96" t="s">
        <v>203</v>
      </c>
      <c r="AM3" s="93" t="s">
        <v>134</v>
      </c>
      <c r="AN3" s="94" t="s">
        <v>135</v>
      </c>
      <c r="AO3" s="95" t="s">
        <v>136</v>
      </c>
      <c r="AP3" s="94" t="s">
        <v>137</v>
      </c>
      <c r="AQ3" s="105" t="s">
        <v>203</v>
      </c>
      <c r="AR3" s="93" t="s">
        <v>134</v>
      </c>
      <c r="AS3" s="94" t="s">
        <v>135</v>
      </c>
      <c r="AT3" s="95" t="s">
        <v>136</v>
      </c>
      <c r="AU3" s="94" t="s">
        <v>137</v>
      </c>
      <c r="AV3" s="107" t="s">
        <v>203</v>
      </c>
      <c r="AW3" s="92" t="s">
        <v>134</v>
      </c>
      <c r="AX3" s="89" t="s">
        <v>135</v>
      </c>
      <c r="AY3" s="90" t="s">
        <v>136</v>
      </c>
      <c r="AZ3" s="89" t="s">
        <v>137</v>
      </c>
      <c r="BA3" s="90" t="s">
        <v>203</v>
      </c>
    </row>
    <row r="4" spans="1:52" s="9" customFormat="1" ht="12" customHeight="1" hidden="1">
      <c r="A4" s="23"/>
      <c r="B4" s="23"/>
      <c r="C4" s="10"/>
      <c r="D4" s="10"/>
      <c r="E4" s="23"/>
      <c r="F4" s="23"/>
      <c r="G4" s="23"/>
      <c r="H4" s="23"/>
      <c r="I4" s="27">
        <f aca="true" t="shared" si="0" ref="I4:I66">E4/3.79*1.34</f>
        <v>0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61"/>
      <c r="X4" s="73"/>
      <c r="Y4" s="23"/>
      <c r="Z4" s="23"/>
      <c r="AA4" s="23"/>
      <c r="AB4" s="74"/>
      <c r="AC4" s="73"/>
      <c r="AD4" s="23"/>
      <c r="AE4" s="23"/>
      <c r="AF4" s="23"/>
      <c r="AG4" s="97"/>
      <c r="AH4" s="73"/>
      <c r="AI4" s="23"/>
      <c r="AJ4" s="23"/>
      <c r="AK4" s="23"/>
      <c r="AL4" s="97"/>
      <c r="AM4" s="73"/>
      <c r="AN4" s="23"/>
      <c r="AO4" s="23"/>
      <c r="AP4" s="23"/>
      <c r="AQ4" s="97"/>
      <c r="AR4" s="73"/>
      <c r="AS4" s="23"/>
      <c r="AT4" s="23"/>
      <c r="AU4" s="23"/>
      <c r="AV4" s="97"/>
      <c r="AW4" s="65"/>
      <c r="AX4" s="23"/>
      <c r="AY4" s="23"/>
      <c r="AZ4" s="23"/>
    </row>
    <row r="5" spans="1:53" s="9" customFormat="1" ht="31.5" customHeight="1">
      <c r="A5" s="23"/>
      <c r="B5" s="43" t="s">
        <v>1</v>
      </c>
      <c r="C5" s="10"/>
      <c r="D5" s="10"/>
      <c r="E5" s="23"/>
      <c r="F5" s="23"/>
      <c r="G5" s="23"/>
      <c r="H5" s="23"/>
      <c r="I5" s="27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61"/>
      <c r="X5" s="73"/>
      <c r="Y5" s="23"/>
      <c r="Z5" s="23"/>
      <c r="AA5" s="23"/>
      <c r="AB5" s="74"/>
      <c r="AC5" s="73"/>
      <c r="AD5" s="23"/>
      <c r="AE5" s="23"/>
      <c r="AF5" s="23"/>
      <c r="AG5" s="97"/>
      <c r="AH5" s="73"/>
      <c r="AI5" s="23"/>
      <c r="AJ5" s="23"/>
      <c r="AK5" s="23"/>
      <c r="AL5" s="97"/>
      <c r="AM5" s="73"/>
      <c r="AN5" s="23"/>
      <c r="AO5" s="23"/>
      <c r="AP5" s="23"/>
      <c r="AQ5" s="97"/>
      <c r="AR5" s="73"/>
      <c r="AS5" s="23"/>
      <c r="AT5" s="23"/>
      <c r="AU5" s="23"/>
      <c r="AV5" s="97"/>
      <c r="AW5" s="65"/>
      <c r="AX5" s="23"/>
      <c r="AY5" s="23"/>
      <c r="AZ5" s="23"/>
      <c r="BA5" s="23"/>
    </row>
    <row r="6" spans="1:53" ht="14.25">
      <c r="A6" s="11">
        <v>1</v>
      </c>
      <c r="B6" s="14" t="s">
        <v>2</v>
      </c>
      <c r="C6" s="13">
        <v>1</v>
      </c>
      <c r="D6" s="13">
        <v>667</v>
      </c>
      <c r="E6" s="31">
        <v>27213.76</v>
      </c>
      <c r="F6" s="32" t="s">
        <v>141</v>
      </c>
      <c r="G6" s="31">
        <v>27213.76</v>
      </c>
      <c r="H6" s="31">
        <v>24886.2</v>
      </c>
      <c r="I6" s="33">
        <f>E6/3.79*1.34</f>
        <v>9621.751556728232</v>
      </c>
      <c r="J6" s="33">
        <v>0</v>
      </c>
      <c r="K6" s="31">
        <f>G6/3.79*1.34</f>
        <v>9621.751556728232</v>
      </c>
      <c r="L6" s="31">
        <f>H6/3.79*1.34</f>
        <v>8798.814775725594</v>
      </c>
      <c r="M6" s="31">
        <f>K6</f>
        <v>9621.751556728232</v>
      </c>
      <c r="N6" s="31">
        <f>E6/3.79*2.17</f>
        <v>15581.493192612135</v>
      </c>
      <c r="O6" s="31">
        <v>0</v>
      </c>
      <c r="P6" s="31">
        <f>G6/3.79*2.17</f>
        <v>15581.493192612135</v>
      </c>
      <c r="Q6" s="31">
        <f>H6/3.79*2.17</f>
        <v>14248.82691292876</v>
      </c>
      <c r="R6" s="31">
        <f>P6</f>
        <v>15581.493192612135</v>
      </c>
      <c r="S6" s="31">
        <f>E6/3.79*0.28</f>
        <v>2010.5152506596307</v>
      </c>
      <c r="T6" s="31">
        <v>0</v>
      </c>
      <c r="U6" s="31">
        <f>G6/3.79*0.28</f>
        <v>2010.5152506596307</v>
      </c>
      <c r="V6" s="31">
        <f>H6/3.79*0.28</f>
        <v>1838.5583113456466</v>
      </c>
      <c r="W6" s="63">
        <f>U6</f>
        <v>2010.5152506596307</v>
      </c>
      <c r="X6" s="75">
        <v>15497.4</v>
      </c>
      <c r="Y6" s="32" t="s">
        <v>141</v>
      </c>
      <c r="Z6" s="31">
        <v>15497.4</v>
      </c>
      <c r="AA6" s="31">
        <v>13555.76</v>
      </c>
      <c r="AB6" s="31">
        <v>15497.4</v>
      </c>
      <c r="AC6" s="75">
        <v>3088.84</v>
      </c>
      <c r="AD6" s="32" t="s">
        <v>141</v>
      </c>
      <c r="AE6" s="31">
        <v>3088.84</v>
      </c>
      <c r="AF6" s="31">
        <v>1495.56</v>
      </c>
      <c r="AG6" s="98">
        <f>AE6</f>
        <v>3088.84</v>
      </c>
      <c r="AH6" s="77" t="s">
        <v>141</v>
      </c>
      <c r="AI6" s="32" t="s">
        <v>141</v>
      </c>
      <c r="AJ6" s="32" t="s">
        <v>141</v>
      </c>
      <c r="AK6" s="32" t="s">
        <v>141</v>
      </c>
      <c r="AL6" s="99" t="str">
        <f>AJ6</f>
        <v>0, 00</v>
      </c>
      <c r="AM6" s="75">
        <v>9226.68</v>
      </c>
      <c r="AN6" s="32" t="s">
        <v>141</v>
      </c>
      <c r="AO6" s="31">
        <v>9226.68</v>
      </c>
      <c r="AP6" s="31">
        <v>7418.9</v>
      </c>
      <c r="AQ6" s="98">
        <f>AO6</f>
        <v>9226.68</v>
      </c>
      <c r="AR6" s="75">
        <v>419.37</v>
      </c>
      <c r="AS6" s="32" t="s">
        <v>141</v>
      </c>
      <c r="AT6" s="31">
        <v>419.37</v>
      </c>
      <c r="AU6" s="31">
        <v>290.54</v>
      </c>
      <c r="AV6" s="98">
        <f>AT6</f>
        <v>419.37</v>
      </c>
      <c r="AW6" s="67" t="s">
        <v>141</v>
      </c>
      <c r="AX6" s="32" t="s">
        <v>141</v>
      </c>
      <c r="AY6" s="32" t="s">
        <v>141</v>
      </c>
      <c r="AZ6" s="32" t="s">
        <v>141</v>
      </c>
      <c r="BA6" s="11"/>
    </row>
    <row r="7" spans="1:53" ht="14.25">
      <c r="A7" s="11">
        <f aca="true" t="shared" si="1" ref="A7:A67">A6+1</f>
        <v>2</v>
      </c>
      <c r="B7" s="14" t="s">
        <v>2</v>
      </c>
      <c r="C7" s="13" t="s">
        <v>3</v>
      </c>
      <c r="D7" s="28">
        <v>1180.6</v>
      </c>
      <c r="E7" s="31">
        <v>59885.14</v>
      </c>
      <c r="F7" s="32" t="s">
        <v>141</v>
      </c>
      <c r="G7" s="31">
        <v>59885.14</v>
      </c>
      <c r="H7" s="31">
        <v>52990.26</v>
      </c>
      <c r="I7" s="33">
        <f t="shared" si="0"/>
        <v>21173.11018469657</v>
      </c>
      <c r="J7" s="33">
        <v>0</v>
      </c>
      <c r="K7" s="31">
        <f aca="true" t="shared" si="2" ref="K7:K70">G7/3.79*1.34</f>
        <v>21173.11018469657</v>
      </c>
      <c r="L7" s="31">
        <f aca="true" t="shared" si="3" ref="L7:L70">H7/3.79*1.34</f>
        <v>18735.34258575198</v>
      </c>
      <c r="M7" s="31">
        <f aca="true" t="shared" si="4" ref="M7:M70">K7</f>
        <v>21173.11018469657</v>
      </c>
      <c r="N7" s="31">
        <f aca="true" t="shared" si="5" ref="N7:N70">E7/3.79*2.17</f>
        <v>34287.797836411606</v>
      </c>
      <c r="O7" s="31">
        <v>0</v>
      </c>
      <c r="P7" s="31">
        <f aca="true" t="shared" si="6" ref="P7:P70">G7/3.79*2.17</f>
        <v>34287.797836411606</v>
      </c>
      <c r="Q7" s="31">
        <f aca="true" t="shared" si="7" ref="Q7:Q70">H7/3.79*2.17</f>
        <v>30340.06970976253</v>
      </c>
      <c r="R7" s="31">
        <f aca="true" t="shared" si="8" ref="R7:R70">P7</f>
        <v>34287.797836411606</v>
      </c>
      <c r="S7" s="31">
        <f aca="true" t="shared" si="9" ref="S7:S70">E7/3.79*0.28</f>
        <v>4424.23197889182</v>
      </c>
      <c r="T7" s="31">
        <v>0</v>
      </c>
      <c r="U7" s="31">
        <f aca="true" t="shared" si="10" ref="U7:U70">G7/3.79*0.28</f>
        <v>4424.23197889182</v>
      </c>
      <c r="V7" s="31">
        <f aca="true" t="shared" si="11" ref="V7:V70">H7/3.79*0.28</f>
        <v>3914.8477044854885</v>
      </c>
      <c r="W7" s="63">
        <f aca="true" t="shared" si="12" ref="W7:W70">U7</f>
        <v>4424.23197889182</v>
      </c>
      <c r="X7" s="75">
        <v>34102.92</v>
      </c>
      <c r="Y7" s="32" t="s">
        <v>141</v>
      </c>
      <c r="Z7" s="31">
        <v>34102.92</v>
      </c>
      <c r="AA7" s="31">
        <v>28898.89</v>
      </c>
      <c r="AB7" s="31">
        <v>34102.92</v>
      </c>
      <c r="AC7" s="75">
        <v>6797.14</v>
      </c>
      <c r="AD7" s="32" t="s">
        <v>141</v>
      </c>
      <c r="AE7" s="31">
        <v>6797.14</v>
      </c>
      <c r="AF7" s="31">
        <v>2998.42</v>
      </c>
      <c r="AG7" s="98">
        <f aca="true" t="shared" si="13" ref="AG7:AG70">AE7</f>
        <v>6797.14</v>
      </c>
      <c r="AH7" s="77" t="s">
        <v>141</v>
      </c>
      <c r="AI7" s="32" t="s">
        <v>141</v>
      </c>
      <c r="AJ7" s="32" t="s">
        <v>141</v>
      </c>
      <c r="AK7" s="32" t="s">
        <v>141</v>
      </c>
      <c r="AL7" s="99" t="str">
        <f aca="true" t="shared" si="14" ref="AL7:AL70">AJ7</f>
        <v>0, 00</v>
      </c>
      <c r="AM7" s="75">
        <v>20303.54</v>
      </c>
      <c r="AN7" s="32" t="s">
        <v>141</v>
      </c>
      <c r="AO7" s="31">
        <v>20303.54</v>
      </c>
      <c r="AP7" s="31">
        <v>15738.18</v>
      </c>
      <c r="AQ7" s="98">
        <f aca="true" t="shared" si="15" ref="AQ7:AQ70">AO7</f>
        <v>20303.54</v>
      </c>
      <c r="AR7" s="75">
        <v>922.87</v>
      </c>
      <c r="AS7" s="32" t="s">
        <v>141</v>
      </c>
      <c r="AT7" s="31">
        <v>922.87</v>
      </c>
      <c r="AU7" s="31">
        <v>701.58</v>
      </c>
      <c r="AV7" s="98">
        <f aca="true" t="shared" si="16" ref="AV7:AV70">AT7</f>
        <v>922.87</v>
      </c>
      <c r="AW7" s="67" t="s">
        <v>141</v>
      </c>
      <c r="AX7" s="32" t="s">
        <v>141</v>
      </c>
      <c r="AY7" s="32" t="s">
        <v>141</v>
      </c>
      <c r="AZ7" s="32" t="s">
        <v>141</v>
      </c>
      <c r="BA7" s="11"/>
    </row>
    <row r="8" spans="1:53" ht="14.25">
      <c r="A8" s="11">
        <f t="shared" si="1"/>
        <v>3</v>
      </c>
      <c r="B8" s="14" t="s">
        <v>2</v>
      </c>
      <c r="C8" s="13" t="s">
        <v>4</v>
      </c>
      <c r="D8" s="13">
        <v>1262.6</v>
      </c>
      <c r="E8" s="31">
        <v>51614.13</v>
      </c>
      <c r="F8" s="32" t="s">
        <v>141</v>
      </c>
      <c r="G8" s="31">
        <v>51614.13</v>
      </c>
      <c r="H8" s="31">
        <v>42664.8</v>
      </c>
      <c r="I8" s="33">
        <f t="shared" si="0"/>
        <v>18248.795303430077</v>
      </c>
      <c r="J8" s="33">
        <v>0</v>
      </c>
      <c r="K8" s="31">
        <f t="shared" si="2"/>
        <v>18248.795303430077</v>
      </c>
      <c r="L8" s="31">
        <f t="shared" si="3"/>
        <v>15084.652242744063</v>
      </c>
      <c r="M8" s="31">
        <f t="shared" si="4"/>
        <v>18248.795303430077</v>
      </c>
      <c r="N8" s="31">
        <f t="shared" si="5"/>
        <v>29552.153588390498</v>
      </c>
      <c r="O8" s="31">
        <v>0</v>
      </c>
      <c r="P8" s="31">
        <f t="shared" si="6"/>
        <v>29552.153588390498</v>
      </c>
      <c r="Q8" s="31">
        <f t="shared" si="7"/>
        <v>24428.1308707124</v>
      </c>
      <c r="R8" s="31">
        <f t="shared" si="8"/>
        <v>29552.153588390498</v>
      </c>
      <c r="S8" s="31">
        <f t="shared" si="9"/>
        <v>3813.1811081794194</v>
      </c>
      <c r="T8" s="31">
        <v>0</v>
      </c>
      <c r="U8" s="31">
        <f t="shared" si="10"/>
        <v>3813.1811081794194</v>
      </c>
      <c r="V8" s="31">
        <f t="shared" si="11"/>
        <v>3152.0168865435357</v>
      </c>
      <c r="W8" s="63">
        <f t="shared" si="12"/>
        <v>3813.1811081794194</v>
      </c>
      <c r="X8" s="75">
        <v>29391.92</v>
      </c>
      <c r="Y8" s="32" t="s">
        <v>141</v>
      </c>
      <c r="Z8" s="31">
        <v>29391.92</v>
      </c>
      <c r="AA8" s="31">
        <v>23437.67</v>
      </c>
      <c r="AB8" s="31">
        <v>29391.92</v>
      </c>
      <c r="AC8" s="75">
        <v>5856.88</v>
      </c>
      <c r="AD8" s="32" t="s">
        <v>141</v>
      </c>
      <c r="AE8" s="31">
        <v>5856.88</v>
      </c>
      <c r="AF8" s="31">
        <v>2928.71</v>
      </c>
      <c r="AG8" s="98">
        <f t="shared" si="13"/>
        <v>5856.88</v>
      </c>
      <c r="AH8" s="77" t="s">
        <v>141</v>
      </c>
      <c r="AI8" s="32" t="s">
        <v>141</v>
      </c>
      <c r="AJ8" s="32" t="s">
        <v>141</v>
      </c>
      <c r="AK8" s="32" t="s">
        <v>141</v>
      </c>
      <c r="AL8" s="99" t="str">
        <f t="shared" si="14"/>
        <v>0, 00</v>
      </c>
      <c r="AM8" s="75">
        <v>17498.15</v>
      </c>
      <c r="AN8" s="32" t="s">
        <v>141</v>
      </c>
      <c r="AO8" s="31">
        <v>17498.15</v>
      </c>
      <c r="AP8" s="31">
        <v>12815.51</v>
      </c>
      <c r="AQ8" s="98">
        <f t="shared" si="15"/>
        <v>17498.15</v>
      </c>
      <c r="AR8" s="75">
        <v>795.41</v>
      </c>
      <c r="AS8" s="32" t="s">
        <v>141</v>
      </c>
      <c r="AT8" s="31">
        <v>795.41</v>
      </c>
      <c r="AU8" s="31">
        <v>633.69</v>
      </c>
      <c r="AV8" s="98">
        <f t="shared" si="16"/>
        <v>795.41</v>
      </c>
      <c r="AW8" s="67" t="s">
        <v>141</v>
      </c>
      <c r="AX8" s="32" t="s">
        <v>141</v>
      </c>
      <c r="AY8" s="32" t="s">
        <v>141</v>
      </c>
      <c r="AZ8" s="32" t="s">
        <v>141</v>
      </c>
      <c r="BA8" s="11"/>
    </row>
    <row r="9" spans="1:53" ht="14.25">
      <c r="A9" s="11">
        <f t="shared" si="1"/>
        <v>4</v>
      </c>
      <c r="B9" s="14" t="s">
        <v>2</v>
      </c>
      <c r="C9" s="13">
        <v>3</v>
      </c>
      <c r="D9" s="13">
        <v>920.3</v>
      </c>
      <c r="E9" s="31">
        <v>37630.88</v>
      </c>
      <c r="F9" s="32" t="s">
        <v>141</v>
      </c>
      <c r="G9" s="31">
        <v>37630.88</v>
      </c>
      <c r="H9" s="31">
        <v>29959.28</v>
      </c>
      <c r="I9" s="33">
        <f t="shared" si="0"/>
        <v>13304.849393139843</v>
      </c>
      <c r="J9" s="33">
        <v>0</v>
      </c>
      <c r="K9" s="31">
        <f t="shared" si="2"/>
        <v>13304.849393139843</v>
      </c>
      <c r="L9" s="31">
        <f t="shared" si="3"/>
        <v>10592.463113456464</v>
      </c>
      <c r="M9" s="31">
        <f t="shared" si="4"/>
        <v>13304.849393139843</v>
      </c>
      <c r="N9" s="31">
        <f t="shared" si="5"/>
        <v>21545.912823218994</v>
      </c>
      <c r="O9" s="31">
        <v>0</v>
      </c>
      <c r="P9" s="31">
        <f t="shared" si="6"/>
        <v>21545.912823218994</v>
      </c>
      <c r="Q9" s="31">
        <f t="shared" si="7"/>
        <v>17153.466385224274</v>
      </c>
      <c r="R9" s="31">
        <f t="shared" si="8"/>
        <v>21545.912823218994</v>
      </c>
      <c r="S9" s="31">
        <f t="shared" si="9"/>
        <v>2780.117783641161</v>
      </c>
      <c r="T9" s="31">
        <v>0</v>
      </c>
      <c r="U9" s="31">
        <f t="shared" si="10"/>
        <v>2780.117783641161</v>
      </c>
      <c r="V9" s="31">
        <f t="shared" si="11"/>
        <v>2213.3505013192616</v>
      </c>
      <c r="W9" s="63">
        <f t="shared" si="12"/>
        <v>2780.117783641161</v>
      </c>
      <c r="X9" s="75">
        <v>21431.94</v>
      </c>
      <c r="Y9" s="32" t="s">
        <v>141</v>
      </c>
      <c r="Z9" s="31">
        <v>21431.94</v>
      </c>
      <c r="AA9" s="31">
        <v>16521.36</v>
      </c>
      <c r="AB9" s="31">
        <v>21431.94</v>
      </c>
      <c r="AC9" s="75">
        <v>4276.24</v>
      </c>
      <c r="AD9" s="32" t="s">
        <v>141</v>
      </c>
      <c r="AE9" s="31">
        <v>4276.24</v>
      </c>
      <c r="AF9" s="31">
        <v>1871.48</v>
      </c>
      <c r="AG9" s="98">
        <f t="shared" si="13"/>
        <v>4276.24</v>
      </c>
      <c r="AH9" s="77" t="s">
        <v>141</v>
      </c>
      <c r="AI9" s="32" t="s">
        <v>141</v>
      </c>
      <c r="AJ9" s="32" t="s">
        <v>141</v>
      </c>
      <c r="AK9" s="32" t="s">
        <v>141</v>
      </c>
      <c r="AL9" s="99" t="str">
        <f t="shared" si="14"/>
        <v>0, 00</v>
      </c>
      <c r="AM9" s="75">
        <v>12761.83</v>
      </c>
      <c r="AN9" s="32" t="s">
        <v>142</v>
      </c>
      <c r="AO9" s="31">
        <v>12761.83</v>
      </c>
      <c r="AP9" s="31">
        <v>9302.82</v>
      </c>
      <c r="AQ9" s="98">
        <f t="shared" si="15"/>
        <v>12761.83</v>
      </c>
      <c r="AR9" s="75">
        <v>580.59</v>
      </c>
      <c r="AS9" s="31" t="s">
        <v>141</v>
      </c>
      <c r="AT9" s="31">
        <v>580.59</v>
      </c>
      <c r="AU9" s="31">
        <v>393.92</v>
      </c>
      <c r="AV9" s="98">
        <f t="shared" si="16"/>
        <v>580.59</v>
      </c>
      <c r="AW9" s="67" t="s">
        <v>141</v>
      </c>
      <c r="AX9" s="32" t="s">
        <v>141</v>
      </c>
      <c r="AY9" s="32" t="s">
        <v>141</v>
      </c>
      <c r="AZ9" s="32" t="s">
        <v>141</v>
      </c>
      <c r="BA9" s="11"/>
    </row>
    <row r="10" spans="1:53" ht="14.25">
      <c r="A10" s="11">
        <f t="shared" si="1"/>
        <v>5</v>
      </c>
      <c r="B10" s="14" t="s">
        <v>2</v>
      </c>
      <c r="C10" s="13">
        <v>5</v>
      </c>
      <c r="D10" s="13">
        <v>923.4</v>
      </c>
      <c r="E10" s="31">
        <v>38098.26</v>
      </c>
      <c r="F10" s="32" t="s">
        <v>141</v>
      </c>
      <c r="G10" s="31">
        <v>38098.26</v>
      </c>
      <c r="H10" s="31">
        <v>26635.87</v>
      </c>
      <c r="I10" s="33">
        <f t="shared" si="0"/>
        <v>13470.097203166228</v>
      </c>
      <c r="J10" s="33">
        <v>0</v>
      </c>
      <c r="K10" s="31">
        <f t="shared" si="2"/>
        <v>13470.097203166228</v>
      </c>
      <c r="L10" s="31">
        <f t="shared" si="3"/>
        <v>9417.43160949868</v>
      </c>
      <c r="M10" s="31">
        <f t="shared" si="4"/>
        <v>13470.097203166228</v>
      </c>
      <c r="N10" s="31">
        <f t="shared" si="5"/>
        <v>21813.51562005277</v>
      </c>
      <c r="O10" s="31">
        <v>0</v>
      </c>
      <c r="P10" s="31">
        <f t="shared" si="6"/>
        <v>21813.51562005277</v>
      </c>
      <c r="Q10" s="31">
        <f t="shared" si="7"/>
        <v>15250.61686015831</v>
      </c>
      <c r="R10" s="31">
        <f t="shared" si="8"/>
        <v>21813.51562005277</v>
      </c>
      <c r="S10" s="31">
        <f t="shared" si="9"/>
        <v>2814.647176781003</v>
      </c>
      <c r="T10" s="31">
        <v>0</v>
      </c>
      <c r="U10" s="31">
        <f t="shared" si="10"/>
        <v>2814.647176781003</v>
      </c>
      <c r="V10" s="31">
        <f t="shared" si="11"/>
        <v>1967.8215303430081</v>
      </c>
      <c r="W10" s="63">
        <f t="shared" si="12"/>
        <v>2814.647176781003</v>
      </c>
      <c r="X10" s="75">
        <v>21693.48</v>
      </c>
      <c r="Y10" s="32" t="s">
        <v>141</v>
      </c>
      <c r="Z10" s="31">
        <v>21693.48</v>
      </c>
      <c r="AA10" s="31">
        <v>14680.19</v>
      </c>
      <c r="AB10" s="31">
        <v>21693.48</v>
      </c>
      <c r="AC10" s="75">
        <v>4318.92</v>
      </c>
      <c r="AD10" s="32" t="s">
        <v>141</v>
      </c>
      <c r="AE10" s="31">
        <v>4318.92</v>
      </c>
      <c r="AF10" s="31">
        <v>3869.86</v>
      </c>
      <c r="AG10" s="98">
        <f t="shared" si="13"/>
        <v>4318.92</v>
      </c>
      <c r="AH10" s="77" t="s">
        <v>141</v>
      </c>
      <c r="AI10" s="32" t="s">
        <v>141</v>
      </c>
      <c r="AJ10" s="32" t="s">
        <v>141</v>
      </c>
      <c r="AK10" s="32" t="s">
        <v>141</v>
      </c>
      <c r="AL10" s="99" t="str">
        <f t="shared" si="14"/>
        <v>0, 00</v>
      </c>
      <c r="AM10" s="75">
        <v>12912.98</v>
      </c>
      <c r="AN10" s="32" t="s">
        <v>141</v>
      </c>
      <c r="AO10" s="32">
        <v>12912.98</v>
      </c>
      <c r="AP10" s="31">
        <v>8273.07</v>
      </c>
      <c r="AQ10" s="98">
        <f t="shared" si="15"/>
        <v>12912.98</v>
      </c>
      <c r="AR10" s="75">
        <v>586.41</v>
      </c>
      <c r="AS10" s="32" t="s">
        <v>141</v>
      </c>
      <c r="AT10" s="31">
        <v>586.71</v>
      </c>
      <c r="AU10" s="31">
        <v>989.01</v>
      </c>
      <c r="AV10" s="98">
        <f t="shared" si="16"/>
        <v>586.71</v>
      </c>
      <c r="AW10" s="67" t="s">
        <v>141</v>
      </c>
      <c r="AX10" s="32" t="s">
        <v>141</v>
      </c>
      <c r="AY10" s="32" t="s">
        <v>141</v>
      </c>
      <c r="AZ10" s="32" t="s">
        <v>141</v>
      </c>
      <c r="BA10" s="11"/>
    </row>
    <row r="11" spans="1:53" ht="14.25">
      <c r="A11" s="11">
        <f t="shared" si="1"/>
        <v>6</v>
      </c>
      <c r="B11" s="14" t="s">
        <v>2</v>
      </c>
      <c r="C11" s="13">
        <v>6</v>
      </c>
      <c r="D11" s="13">
        <v>178.2</v>
      </c>
      <c r="E11" s="31">
        <v>12673.68</v>
      </c>
      <c r="F11" s="32" t="s">
        <v>141</v>
      </c>
      <c r="G11" s="31">
        <v>12673.68</v>
      </c>
      <c r="H11" s="31">
        <v>12220.24</v>
      </c>
      <c r="I11" s="33">
        <f t="shared" si="0"/>
        <v>4480.931715039578</v>
      </c>
      <c r="J11" s="33">
        <v>0</v>
      </c>
      <c r="K11" s="31">
        <f t="shared" si="2"/>
        <v>4480.931715039578</v>
      </c>
      <c r="L11" s="31">
        <f t="shared" si="3"/>
        <v>4320.612559366755</v>
      </c>
      <c r="M11" s="31">
        <f t="shared" si="4"/>
        <v>4480.931715039578</v>
      </c>
      <c r="N11" s="31">
        <f t="shared" si="5"/>
        <v>7256.434195250659</v>
      </c>
      <c r="O11" s="31">
        <v>0</v>
      </c>
      <c r="P11" s="31">
        <f t="shared" si="6"/>
        <v>7256.434195250659</v>
      </c>
      <c r="Q11" s="31">
        <f t="shared" si="7"/>
        <v>6996.812875989445</v>
      </c>
      <c r="R11" s="31">
        <f t="shared" si="8"/>
        <v>7256.434195250659</v>
      </c>
      <c r="S11" s="31">
        <f t="shared" si="9"/>
        <v>936.3140897097626</v>
      </c>
      <c r="T11" s="31">
        <v>0</v>
      </c>
      <c r="U11" s="31">
        <f t="shared" si="10"/>
        <v>936.3140897097626</v>
      </c>
      <c r="V11" s="31">
        <f t="shared" si="11"/>
        <v>902.8145646437995</v>
      </c>
      <c r="W11" s="63">
        <f t="shared" si="12"/>
        <v>936.3140897097626</v>
      </c>
      <c r="X11" s="77" t="s">
        <v>141</v>
      </c>
      <c r="Y11" s="32" t="s">
        <v>141</v>
      </c>
      <c r="Z11" s="32" t="s">
        <v>141</v>
      </c>
      <c r="AA11" s="32" t="s">
        <v>141</v>
      </c>
      <c r="AB11" s="32" t="s">
        <v>141</v>
      </c>
      <c r="AC11" s="75">
        <v>826.86</v>
      </c>
      <c r="AD11" s="32" t="s">
        <v>141</v>
      </c>
      <c r="AE11" s="31">
        <v>826.86</v>
      </c>
      <c r="AF11" s="31">
        <v>446.91</v>
      </c>
      <c r="AG11" s="98">
        <f t="shared" si="13"/>
        <v>826.86</v>
      </c>
      <c r="AH11" s="77" t="s">
        <v>141</v>
      </c>
      <c r="AI11" s="32" t="s">
        <v>141</v>
      </c>
      <c r="AJ11" s="32" t="s">
        <v>141</v>
      </c>
      <c r="AK11" s="32" t="s">
        <v>141</v>
      </c>
      <c r="AL11" s="99" t="str">
        <f t="shared" si="14"/>
        <v>0, 00</v>
      </c>
      <c r="AM11" s="75">
        <v>2469.74</v>
      </c>
      <c r="AN11" s="32" t="s">
        <v>141</v>
      </c>
      <c r="AO11" s="31">
        <v>2469.74</v>
      </c>
      <c r="AP11" s="31">
        <v>2118.53</v>
      </c>
      <c r="AQ11" s="98">
        <f t="shared" si="15"/>
        <v>2469.74</v>
      </c>
      <c r="AR11" s="75">
        <v>112.26</v>
      </c>
      <c r="AS11" s="32" t="s">
        <v>141</v>
      </c>
      <c r="AT11" s="31">
        <v>112.26</v>
      </c>
      <c r="AU11" s="31">
        <v>84.23</v>
      </c>
      <c r="AV11" s="98">
        <f t="shared" si="16"/>
        <v>112.26</v>
      </c>
      <c r="AW11" s="67" t="s">
        <v>141</v>
      </c>
      <c r="AX11" s="32" t="s">
        <v>141</v>
      </c>
      <c r="AY11" s="32" t="s">
        <v>141</v>
      </c>
      <c r="AZ11" s="32" t="s">
        <v>141</v>
      </c>
      <c r="BA11" s="11"/>
    </row>
    <row r="12" spans="1:53" ht="14.25">
      <c r="A12" s="11">
        <f t="shared" si="1"/>
        <v>7</v>
      </c>
      <c r="B12" s="14" t="s">
        <v>2</v>
      </c>
      <c r="C12" s="13">
        <v>7</v>
      </c>
      <c r="D12" s="13">
        <v>164.8</v>
      </c>
      <c r="E12" s="31">
        <v>11720.64</v>
      </c>
      <c r="F12" s="32" t="s">
        <v>141</v>
      </c>
      <c r="G12" s="31">
        <v>11720.64</v>
      </c>
      <c r="H12" s="31">
        <v>6240.05</v>
      </c>
      <c r="I12" s="33">
        <f t="shared" si="0"/>
        <v>4143.972981530343</v>
      </c>
      <c r="J12" s="33">
        <v>0</v>
      </c>
      <c r="K12" s="31">
        <f t="shared" si="2"/>
        <v>4143.972981530343</v>
      </c>
      <c r="L12" s="31">
        <f t="shared" si="3"/>
        <v>2206.244591029024</v>
      </c>
      <c r="M12" s="31">
        <f t="shared" si="4"/>
        <v>4143.972981530343</v>
      </c>
      <c r="N12" s="31">
        <f t="shared" si="5"/>
        <v>6710.7622163588385</v>
      </c>
      <c r="O12" s="31">
        <v>0</v>
      </c>
      <c r="P12" s="31">
        <f t="shared" si="6"/>
        <v>6710.7622163588385</v>
      </c>
      <c r="Q12" s="31">
        <f t="shared" si="7"/>
        <v>3572.7990765171503</v>
      </c>
      <c r="R12" s="31">
        <f t="shared" si="8"/>
        <v>6710.7622163588385</v>
      </c>
      <c r="S12" s="31">
        <f t="shared" si="9"/>
        <v>865.904802110818</v>
      </c>
      <c r="T12" s="31">
        <v>0</v>
      </c>
      <c r="U12" s="31">
        <f t="shared" si="10"/>
        <v>865.904802110818</v>
      </c>
      <c r="V12" s="31">
        <f t="shared" si="11"/>
        <v>461.0063324538259</v>
      </c>
      <c r="W12" s="63">
        <f t="shared" si="12"/>
        <v>865.904802110818</v>
      </c>
      <c r="X12" s="77" t="s">
        <v>141</v>
      </c>
      <c r="Y12" s="32" t="s">
        <v>141</v>
      </c>
      <c r="Z12" s="32" t="s">
        <v>141</v>
      </c>
      <c r="AA12" s="32" t="s">
        <v>141</v>
      </c>
      <c r="AB12" s="32" t="s">
        <v>141</v>
      </c>
      <c r="AC12" s="75">
        <v>764.68</v>
      </c>
      <c r="AD12" s="32" t="s">
        <v>141</v>
      </c>
      <c r="AE12" s="31">
        <v>764.68</v>
      </c>
      <c r="AF12" s="31">
        <v>99.57</v>
      </c>
      <c r="AG12" s="98">
        <f t="shared" si="13"/>
        <v>764.68</v>
      </c>
      <c r="AH12" s="77" t="s">
        <v>141</v>
      </c>
      <c r="AI12" s="32" t="s">
        <v>141</v>
      </c>
      <c r="AJ12" s="32" t="s">
        <v>141</v>
      </c>
      <c r="AK12" s="32" t="s">
        <v>141</v>
      </c>
      <c r="AL12" s="99" t="str">
        <f t="shared" si="14"/>
        <v>0, 00</v>
      </c>
      <c r="AM12" s="75">
        <v>2284.06</v>
      </c>
      <c r="AN12" s="32" t="s">
        <v>141</v>
      </c>
      <c r="AO12" s="31">
        <v>2284.06</v>
      </c>
      <c r="AP12" s="31">
        <v>1245.56</v>
      </c>
      <c r="AQ12" s="98">
        <f t="shared" si="15"/>
        <v>2284.06</v>
      </c>
      <c r="AR12" s="75">
        <v>103.83</v>
      </c>
      <c r="AS12" s="32" t="s">
        <v>141</v>
      </c>
      <c r="AT12" s="31">
        <v>103.83</v>
      </c>
      <c r="AU12" s="31">
        <v>27.04</v>
      </c>
      <c r="AV12" s="98">
        <f t="shared" si="16"/>
        <v>103.83</v>
      </c>
      <c r="AW12" s="67" t="s">
        <v>141</v>
      </c>
      <c r="AX12" s="32" t="s">
        <v>141</v>
      </c>
      <c r="AY12" s="32" t="s">
        <v>141</v>
      </c>
      <c r="AZ12" s="32" t="s">
        <v>141</v>
      </c>
      <c r="BA12" s="11"/>
    </row>
    <row r="13" spans="1:53" ht="14.25">
      <c r="A13" s="11">
        <f t="shared" si="1"/>
        <v>8</v>
      </c>
      <c r="B13" s="14" t="s">
        <v>2</v>
      </c>
      <c r="C13" s="13">
        <v>8</v>
      </c>
      <c r="D13" s="13">
        <v>234</v>
      </c>
      <c r="E13" s="31">
        <v>8499.08</v>
      </c>
      <c r="F13" s="32" t="s">
        <v>141</v>
      </c>
      <c r="G13" s="31">
        <v>8499.08</v>
      </c>
      <c r="H13" s="31">
        <v>2151.57</v>
      </c>
      <c r="I13" s="33">
        <f t="shared" si="0"/>
        <v>3004.9517678100265</v>
      </c>
      <c r="J13" s="33">
        <v>0</v>
      </c>
      <c r="K13" s="31">
        <f t="shared" si="2"/>
        <v>3004.9517678100265</v>
      </c>
      <c r="L13" s="31">
        <f t="shared" si="3"/>
        <v>760.7134036939315</v>
      </c>
      <c r="M13" s="31">
        <f t="shared" si="4"/>
        <v>3004.9517678100265</v>
      </c>
      <c r="N13" s="31">
        <f t="shared" si="5"/>
        <v>4866.2278627968335</v>
      </c>
      <c r="O13" s="31">
        <v>0</v>
      </c>
      <c r="P13" s="31">
        <f t="shared" si="6"/>
        <v>4866.2278627968335</v>
      </c>
      <c r="Q13" s="31">
        <f t="shared" si="7"/>
        <v>1231.9015567282322</v>
      </c>
      <c r="R13" s="31">
        <f t="shared" si="8"/>
        <v>4866.2278627968335</v>
      </c>
      <c r="S13" s="31">
        <f t="shared" si="9"/>
        <v>627.9003693931398</v>
      </c>
      <c r="T13" s="31">
        <v>0</v>
      </c>
      <c r="U13" s="31">
        <f t="shared" si="10"/>
        <v>627.9003693931398</v>
      </c>
      <c r="V13" s="31">
        <f t="shared" si="11"/>
        <v>158.95503957783643</v>
      </c>
      <c r="W13" s="63">
        <f t="shared" si="12"/>
        <v>627.9003693931398</v>
      </c>
      <c r="X13" s="75">
        <v>4839.96</v>
      </c>
      <c r="Y13" s="32" t="s">
        <v>141</v>
      </c>
      <c r="Z13" s="31">
        <v>4839.96</v>
      </c>
      <c r="AA13" s="31">
        <v>1471.2</v>
      </c>
      <c r="AB13" s="31">
        <v>4839.96</v>
      </c>
      <c r="AC13" s="75">
        <v>964.68</v>
      </c>
      <c r="AD13" s="32" t="s">
        <v>141</v>
      </c>
      <c r="AE13" s="31">
        <v>964.68</v>
      </c>
      <c r="AF13" s="31">
        <v>908.34</v>
      </c>
      <c r="AG13" s="98">
        <f t="shared" si="13"/>
        <v>964.68</v>
      </c>
      <c r="AH13" s="77" t="s">
        <v>141</v>
      </c>
      <c r="AI13" s="32" t="s">
        <v>141</v>
      </c>
      <c r="AJ13" s="32" t="s">
        <v>141</v>
      </c>
      <c r="AK13" s="32" t="s">
        <v>141</v>
      </c>
      <c r="AL13" s="99" t="str">
        <f t="shared" si="14"/>
        <v>0, 00</v>
      </c>
      <c r="AM13" s="75">
        <v>2881.44</v>
      </c>
      <c r="AN13" s="32" t="s">
        <v>141</v>
      </c>
      <c r="AO13" s="31">
        <v>2881.44</v>
      </c>
      <c r="AP13" s="31">
        <v>966.04</v>
      </c>
      <c r="AQ13" s="98">
        <f t="shared" si="15"/>
        <v>2881.44</v>
      </c>
      <c r="AR13" s="77" t="s">
        <v>141</v>
      </c>
      <c r="AS13" s="32" t="s">
        <v>141</v>
      </c>
      <c r="AT13" s="32" t="s">
        <v>141</v>
      </c>
      <c r="AU13" s="32" t="s">
        <v>141</v>
      </c>
      <c r="AV13" s="98" t="str">
        <f t="shared" si="16"/>
        <v>0, 00</v>
      </c>
      <c r="AW13" s="67" t="s">
        <v>141</v>
      </c>
      <c r="AX13" s="32" t="s">
        <v>141</v>
      </c>
      <c r="AY13" s="32" t="s">
        <v>141</v>
      </c>
      <c r="AZ13" s="32" t="s">
        <v>141</v>
      </c>
      <c r="BA13" s="11"/>
    </row>
    <row r="14" spans="1:53" ht="14.25">
      <c r="A14" s="11">
        <f t="shared" si="1"/>
        <v>9</v>
      </c>
      <c r="B14" s="14" t="s">
        <v>2</v>
      </c>
      <c r="C14" s="13">
        <v>10</v>
      </c>
      <c r="D14" s="13">
        <v>500.3</v>
      </c>
      <c r="E14" s="31">
        <v>20427.58</v>
      </c>
      <c r="F14" s="32" t="s">
        <v>141</v>
      </c>
      <c r="G14" s="31">
        <v>20427.58</v>
      </c>
      <c r="H14" s="31">
        <v>21038.09</v>
      </c>
      <c r="I14" s="33">
        <f t="shared" si="0"/>
        <v>7222.416147757257</v>
      </c>
      <c r="J14" s="33">
        <v>0</v>
      </c>
      <c r="K14" s="31">
        <f t="shared" si="2"/>
        <v>7222.416147757257</v>
      </c>
      <c r="L14" s="31">
        <f t="shared" si="3"/>
        <v>7438.269287598945</v>
      </c>
      <c r="M14" s="31">
        <f t="shared" si="4"/>
        <v>7222.416147757257</v>
      </c>
      <c r="N14" s="31">
        <f t="shared" si="5"/>
        <v>11696.002269129287</v>
      </c>
      <c r="O14" s="31">
        <v>0</v>
      </c>
      <c r="P14" s="31">
        <f t="shared" si="6"/>
        <v>11696.002269129287</v>
      </c>
      <c r="Q14" s="31">
        <f t="shared" si="7"/>
        <v>12045.555488126649</v>
      </c>
      <c r="R14" s="31">
        <f t="shared" si="8"/>
        <v>11696.002269129287</v>
      </c>
      <c r="S14" s="31">
        <f t="shared" si="9"/>
        <v>1509.1615831134566</v>
      </c>
      <c r="T14" s="31">
        <v>0</v>
      </c>
      <c r="U14" s="31">
        <f t="shared" si="10"/>
        <v>1509.1615831134566</v>
      </c>
      <c r="V14" s="31">
        <f t="shared" si="11"/>
        <v>1554.2652242744066</v>
      </c>
      <c r="W14" s="63">
        <f t="shared" si="12"/>
        <v>1509.1615831134566</v>
      </c>
      <c r="X14" s="75">
        <v>11632.92</v>
      </c>
      <c r="Y14" s="32" t="s">
        <v>141</v>
      </c>
      <c r="Z14" s="31">
        <v>11632.92</v>
      </c>
      <c r="AA14" s="31">
        <v>11268.02</v>
      </c>
      <c r="AB14" s="31">
        <v>11632.92</v>
      </c>
      <c r="AC14" s="75">
        <v>2318.58</v>
      </c>
      <c r="AD14" s="32" t="s">
        <v>141</v>
      </c>
      <c r="AE14" s="31">
        <v>2318.58</v>
      </c>
      <c r="AF14" s="32" t="s">
        <v>143</v>
      </c>
      <c r="AG14" s="98">
        <f t="shared" si="13"/>
        <v>2318.58</v>
      </c>
      <c r="AH14" s="77" t="s">
        <v>141</v>
      </c>
      <c r="AI14" s="32" t="s">
        <v>141</v>
      </c>
      <c r="AJ14" s="32" t="s">
        <v>141</v>
      </c>
      <c r="AK14" s="32" t="s">
        <v>141</v>
      </c>
      <c r="AL14" s="99" t="str">
        <f t="shared" si="14"/>
        <v>0, 00</v>
      </c>
      <c r="AM14" s="75">
        <v>6925.92</v>
      </c>
      <c r="AN14" s="32" t="s">
        <v>141</v>
      </c>
      <c r="AO14" s="31">
        <v>6925.92</v>
      </c>
      <c r="AP14" s="31">
        <v>5947.46</v>
      </c>
      <c r="AQ14" s="98">
        <f t="shared" si="15"/>
        <v>6925.92</v>
      </c>
      <c r="AR14" s="75">
        <v>314.81</v>
      </c>
      <c r="AS14" s="32" t="s">
        <v>141</v>
      </c>
      <c r="AT14" s="31">
        <v>314.81</v>
      </c>
      <c r="AU14" s="31">
        <v>164.18</v>
      </c>
      <c r="AV14" s="98">
        <f t="shared" si="16"/>
        <v>314.81</v>
      </c>
      <c r="AW14" s="67" t="s">
        <v>141</v>
      </c>
      <c r="AX14" s="32" t="s">
        <v>141</v>
      </c>
      <c r="AY14" s="32" t="s">
        <v>141</v>
      </c>
      <c r="AZ14" s="32" t="s">
        <v>141</v>
      </c>
      <c r="BA14" s="11"/>
    </row>
    <row r="15" spans="1:53" ht="14.25">
      <c r="A15" s="11">
        <f t="shared" si="1"/>
        <v>10</v>
      </c>
      <c r="B15" s="14" t="s">
        <v>2</v>
      </c>
      <c r="C15" s="13">
        <v>11</v>
      </c>
      <c r="D15" s="13">
        <v>2244.9</v>
      </c>
      <c r="E15" s="31">
        <v>91223.76</v>
      </c>
      <c r="F15" s="32" t="s">
        <v>141</v>
      </c>
      <c r="G15" s="31">
        <v>91223.76</v>
      </c>
      <c r="H15" s="31">
        <v>77923.93</v>
      </c>
      <c r="I15" s="33">
        <f t="shared" si="0"/>
        <v>32253.25551451187</v>
      </c>
      <c r="J15" s="33">
        <v>0</v>
      </c>
      <c r="K15" s="31">
        <f t="shared" si="2"/>
        <v>32253.25551451187</v>
      </c>
      <c r="L15" s="31">
        <f t="shared" si="3"/>
        <v>27550.940949868072</v>
      </c>
      <c r="M15" s="31">
        <f t="shared" si="4"/>
        <v>32253.25551451187</v>
      </c>
      <c r="N15" s="31">
        <f t="shared" si="5"/>
        <v>52231.01825857519</v>
      </c>
      <c r="O15" s="31">
        <v>0</v>
      </c>
      <c r="P15" s="31">
        <f t="shared" si="6"/>
        <v>52231.01825857519</v>
      </c>
      <c r="Q15" s="31">
        <f t="shared" si="7"/>
        <v>44616.076015831124</v>
      </c>
      <c r="R15" s="31">
        <f t="shared" si="8"/>
        <v>52231.01825857519</v>
      </c>
      <c r="S15" s="31">
        <f t="shared" si="9"/>
        <v>6739.486226912928</v>
      </c>
      <c r="T15" s="31">
        <v>0</v>
      </c>
      <c r="U15" s="31">
        <f t="shared" si="10"/>
        <v>6739.486226912928</v>
      </c>
      <c r="V15" s="31">
        <f t="shared" si="11"/>
        <v>5756.913034300791</v>
      </c>
      <c r="W15" s="63">
        <f t="shared" si="12"/>
        <v>6739.486226912928</v>
      </c>
      <c r="X15" s="75">
        <v>51949.08</v>
      </c>
      <c r="Y15" s="32" t="s">
        <v>141</v>
      </c>
      <c r="Z15" s="31">
        <v>51949.08</v>
      </c>
      <c r="AA15" s="31">
        <v>42234.11</v>
      </c>
      <c r="AB15" s="31">
        <v>51949.08</v>
      </c>
      <c r="AC15" s="75">
        <v>10354.18</v>
      </c>
      <c r="AD15" s="32" t="s">
        <v>141</v>
      </c>
      <c r="AE15" s="31">
        <v>10354.18</v>
      </c>
      <c r="AF15" s="31">
        <v>3937.62</v>
      </c>
      <c r="AG15" s="98">
        <f t="shared" si="13"/>
        <v>10354.18</v>
      </c>
      <c r="AH15" s="77" t="s">
        <v>141</v>
      </c>
      <c r="AI15" s="32" t="s">
        <v>141</v>
      </c>
      <c r="AJ15" s="32" t="s">
        <v>141</v>
      </c>
      <c r="AK15" s="32" t="s">
        <v>141</v>
      </c>
      <c r="AL15" s="99" t="str">
        <f t="shared" si="14"/>
        <v>0, 00</v>
      </c>
      <c r="AM15" s="75">
        <v>30928.84</v>
      </c>
      <c r="AN15" s="32" t="s">
        <v>141</v>
      </c>
      <c r="AO15" s="31">
        <v>30928.84</v>
      </c>
      <c r="AP15" s="31">
        <v>22724.98</v>
      </c>
      <c r="AQ15" s="98">
        <f t="shared" si="15"/>
        <v>30928.84</v>
      </c>
      <c r="AR15" s="77" t="s">
        <v>141</v>
      </c>
      <c r="AS15" s="32" t="s">
        <v>141</v>
      </c>
      <c r="AT15" s="32" t="s">
        <v>141</v>
      </c>
      <c r="AU15" s="32" t="s">
        <v>141</v>
      </c>
      <c r="AV15" s="98" t="str">
        <f t="shared" si="16"/>
        <v>0, 00</v>
      </c>
      <c r="AW15" s="67" t="s">
        <v>141</v>
      </c>
      <c r="AX15" s="32" t="s">
        <v>141</v>
      </c>
      <c r="AY15" s="32" t="s">
        <v>141</v>
      </c>
      <c r="AZ15" s="32" t="s">
        <v>141</v>
      </c>
      <c r="BA15" s="11"/>
    </row>
    <row r="16" spans="1:53" ht="14.25">
      <c r="A16" s="11">
        <f t="shared" si="1"/>
        <v>11</v>
      </c>
      <c r="B16" s="14" t="s">
        <v>2</v>
      </c>
      <c r="C16" s="13">
        <v>12</v>
      </c>
      <c r="D16" s="13">
        <v>191.3</v>
      </c>
      <c r="E16" s="31">
        <v>7828.54</v>
      </c>
      <c r="F16" s="32" t="s">
        <v>141</v>
      </c>
      <c r="G16" s="31">
        <v>7828.54</v>
      </c>
      <c r="H16" s="31">
        <v>6848.38</v>
      </c>
      <c r="I16" s="33">
        <f t="shared" si="0"/>
        <v>2767.874300791557</v>
      </c>
      <c r="J16" s="33">
        <v>0</v>
      </c>
      <c r="K16" s="31">
        <f t="shared" si="2"/>
        <v>2767.874300791557</v>
      </c>
      <c r="L16" s="31">
        <f t="shared" si="3"/>
        <v>2421.326965699209</v>
      </c>
      <c r="M16" s="31">
        <f t="shared" si="4"/>
        <v>2767.874300791557</v>
      </c>
      <c r="N16" s="31">
        <f t="shared" si="5"/>
        <v>4482.303905013193</v>
      </c>
      <c r="O16" s="31">
        <v>0</v>
      </c>
      <c r="P16" s="31">
        <f t="shared" si="6"/>
        <v>4482.303905013193</v>
      </c>
      <c r="Q16" s="31">
        <f t="shared" si="7"/>
        <v>3921.1041160949867</v>
      </c>
      <c r="R16" s="31">
        <f t="shared" si="8"/>
        <v>4482.303905013193</v>
      </c>
      <c r="S16" s="31">
        <f t="shared" si="9"/>
        <v>578.3617941952507</v>
      </c>
      <c r="T16" s="31">
        <v>0</v>
      </c>
      <c r="U16" s="31">
        <f t="shared" si="10"/>
        <v>578.3617941952507</v>
      </c>
      <c r="V16" s="31">
        <f t="shared" si="11"/>
        <v>505.94891820580483</v>
      </c>
      <c r="W16" s="63">
        <f t="shared" si="12"/>
        <v>578.3617941952507</v>
      </c>
      <c r="X16" s="75">
        <v>4458.24</v>
      </c>
      <c r="Y16" s="32" t="s">
        <v>141</v>
      </c>
      <c r="Z16" s="31">
        <v>4458.24</v>
      </c>
      <c r="AA16" s="31">
        <v>3757.29</v>
      </c>
      <c r="AB16" s="31">
        <v>4458.24</v>
      </c>
      <c r="AC16" s="75">
        <v>888.56</v>
      </c>
      <c r="AD16" s="32" t="s">
        <v>141</v>
      </c>
      <c r="AE16" s="31">
        <v>888.56</v>
      </c>
      <c r="AF16" s="31">
        <v>469.22</v>
      </c>
      <c r="AG16" s="98">
        <f t="shared" si="13"/>
        <v>888.56</v>
      </c>
      <c r="AH16" s="77" t="s">
        <v>141</v>
      </c>
      <c r="AI16" s="32" t="s">
        <v>141</v>
      </c>
      <c r="AJ16" s="32" t="s">
        <v>141</v>
      </c>
      <c r="AK16" s="32" t="s">
        <v>141</v>
      </c>
      <c r="AL16" s="99" t="str">
        <f t="shared" si="14"/>
        <v>0, 00</v>
      </c>
      <c r="AM16" s="75">
        <v>2654.08</v>
      </c>
      <c r="AN16" s="32" t="s">
        <v>141</v>
      </c>
      <c r="AO16" s="31">
        <v>2654.08</v>
      </c>
      <c r="AP16" s="31">
        <v>2095.73</v>
      </c>
      <c r="AQ16" s="98">
        <f t="shared" si="15"/>
        <v>2654.08</v>
      </c>
      <c r="AR16" s="75">
        <v>120.64</v>
      </c>
      <c r="AS16" s="32" t="s">
        <v>141</v>
      </c>
      <c r="AT16" s="31">
        <v>120.64</v>
      </c>
      <c r="AU16" s="31">
        <v>90.06</v>
      </c>
      <c r="AV16" s="98">
        <f t="shared" si="16"/>
        <v>120.64</v>
      </c>
      <c r="AW16" s="67" t="s">
        <v>141</v>
      </c>
      <c r="AX16" s="32" t="s">
        <v>141</v>
      </c>
      <c r="AY16" s="32" t="s">
        <v>141</v>
      </c>
      <c r="AZ16" s="32" t="s">
        <v>141</v>
      </c>
      <c r="BA16" s="11"/>
    </row>
    <row r="17" spans="1:53" ht="14.25">
      <c r="A17" s="11">
        <f t="shared" si="1"/>
        <v>12</v>
      </c>
      <c r="B17" s="14" t="s">
        <v>2</v>
      </c>
      <c r="C17" s="13">
        <v>13</v>
      </c>
      <c r="D17" s="13">
        <v>1487.8</v>
      </c>
      <c r="E17" s="31">
        <v>60849.74</v>
      </c>
      <c r="F17" s="32" t="s">
        <v>141</v>
      </c>
      <c r="G17" s="31">
        <v>60849.74</v>
      </c>
      <c r="H17" s="31">
        <v>54804.63</v>
      </c>
      <c r="I17" s="33">
        <f t="shared" si="0"/>
        <v>21514.156094986807</v>
      </c>
      <c r="J17" s="33">
        <v>0</v>
      </c>
      <c r="K17" s="31">
        <f t="shared" si="2"/>
        <v>21514.156094986807</v>
      </c>
      <c r="L17" s="31">
        <f t="shared" si="3"/>
        <v>19376.83488126649</v>
      </c>
      <c r="M17" s="31">
        <f t="shared" si="4"/>
        <v>21514.156094986807</v>
      </c>
      <c r="N17" s="31">
        <f t="shared" si="5"/>
        <v>34840.08860158311</v>
      </c>
      <c r="O17" s="31">
        <v>0</v>
      </c>
      <c r="P17" s="31">
        <f t="shared" si="6"/>
        <v>34840.08860158311</v>
      </c>
      <c r="Q17" s="31">
        <f t="shared" si="7"/>
        <v>31378.904248021103</v>
      </c>
      <c r="R17" s="31">
        <f t="shared" si="8"/>
        <v>34840.08860158311</v>
      </c>
      <c r="S17" s="31">
        <f t="shared" si="9"/>
        <v>4495.49530343008</v>
      </c>
      <c r="T17" s="31">
        <v>0</v>
      </c>
      <c r="U17" s="31">
        <f t="shared" si="10"/>
        <v>4495.49530343008</v>
      </c>
      <c r="V17" s="31">
        <f t="shared" si="11"/>
        <v>4048.890870712401</v>
      </c>
      <c r="W17" s="63">
        <f t="shared" si="12"/>
        <v>4495.49530343008</v>
      </c>
      <c r="X17" s="75">
        <v>34652.04</v>
      </c>
      <c r="Y17" s="32" t="s">
        <v>141</v>
      </c>
      <c r="Z17" s="31">
        <v>34652.04</v>
      </c>
      <c r="AA17" s="31">
        <v>29942.35</v>
      </c>
      <c r="AB17" s="31">
        <v>34652.04</v>
      </c>
      <c r="AC17" s="75">
        <v>6906.62</v>
      </c>
      <c r="AD17" s="32" t="s">
        <v>141</v>
      </c>
      <c r="AE17" s="31">
        <v>6906.62</v>
      </c>
      <c r="AF17" s="31">
        <v>3359.82</v>
      </c>
      <c r="AG17" s="98">
        <f t="shared" si="13"/>
        <v>6906.62</v>
      </c>
      <c r="AH17" s="77" t="s">
        <v>141</v>
      </c>
      <c r="AI17" s="32" t="s">
        <v>141</v>
      </c>
      <c r="AJ17" s="32" t="s">
        <v>141</v>
      </c>
      <c r="AK17" s="32" t="s">
        <v>141</v>
      </c>
      <c r="AL17" s="99" t="str">
        <f t="shared" si="14"/>
        <v>0, 00</v>
      </c>
      <c r="AM17" s="75">
        <v>20630.9</v>
      </c>
      <c r="AN17" s="32" t="s">
        <v>141</v>
      </c>
      <c r="AO17" s="31">
        <v>20630.9</v>
      </c>
      <c r="AP17" s="31">
        <v>16275.92</v>
      </c>
      <c r="AQ17" s="98">
        <f t="shared" si="15"/>
        <v>20630.9</v>
      </c>
      <c r="AR17" s="75">
        <v>937.75</v>
      </c>
      <c r="AS17" s="32" t="s">
        <v>141</v>
      </c>
      <c r="AT17" s="31">
        <v>937.75</v>
      </c>
      <c r="AU17" s="31">
        <v>678.12</v>
      </c>
      <c r="AV17" s="98">
        <f t="shared" si="16"/>
        <v>937.75</v>
      </c>
      <c r="AW17" s="67" t="s">
        <v>141</v>
      </c>
      <c r="AX17" s="32" t="s">
        <v>141</v>
      </c>
      <c r="AY17" s="32" t="s">
        <v>141</v>
      </c>
      <c r="AZ17" s="32" t="s">
        <v>141</v>
      </c>
      <c r="BA17" s="11"/>
    </row>
    <row r="18" spans="1:53" ht="14.25">
      <c r="A18" s="11">
        <f t="shared" si="1"/>
        <v>13</v>
      </c>
      <c r="B18" s="14" t="s">
        <v>2</v>
      </c>
      <c r="C18" s="13">
        <v>14</v>
      </c>
      <c r="D18" s="13">
        <v>332.6</v>
      </c>
      <c r="E18" s="31">
        <v>13596.76</v>
      </c>
      <c r="F18" s="32" t="s">
        <v>141</v>
      </c>
      <c r="G18" s="31">
        <v>13596.76</v>
      </c>
      <c r="H18" s="31">
        <v>11541.1</v>
      </c>
      <c r="I18" s="33">
        <f t="shared" si="0"/>
        <v>4807.297730870712</v>
      </c>
      <c r="J18" s="33">
        <v>0</v>
      </c>
      <c r="K18" s="31">
        <f t="shared" si="2"/>
        <v>4807.297730870712</v>
      </c>
      <c r="L18" s="31">
        <f t="shared" si="3"/>
        <v>4080.4944591029025</v>
      </c>
      <c r="M18" s="31">
        <f t="shared" si="4"/>
        <v>4807.297730870712</v>
      </c>
      <c r="N18" s="31">
        <f t="shared" si="5"/>
        <v>7784.952295514511</v>
      </c>
      <c r="O18" s="31">
        <v>0</v>
      </c>
      <c r="P18" s="31">
        <f t="shared" si="6"/>
        <v>7784.952295514511</v>
      </c>
      <c r="Q18" s="31">
        <f t="shared" si="7"/>
        <v>6607.964907651714</v>
      </c>
      <c r="R18" s="31">
        <f t="shared" si="8"/>
        <v>7784.952295514511</v>
      </c>
      <c r="S18" s="31">
        <f t="shared" si="9"/>
        <v>1004.5099736147758</v>
      </c>
      <c r="T18" s="31">
        <v>0</v>
      </c>
      <c r="U18" s="31">
        <f t="shared" si="10"/>
        <v>1004.5099736147758</v>
      </c>
      <c r="V18" s="31">
        <f t="shared" si="11"/>
        <v>852.6406332453827</v>
      </c>
      <c r="W18" s="63">
        <f t="shared" si="12"/>
        <v>1004.5099736147758</v>
      </c>
      <c r="X18" s="75">
        <v>7742.88</v>
      </c>
      <c r="Y18" s="32" t="s">
        <v>141</v>
      </c>
      <c r="Z18" s="31">
        <v>7742.88</v>
      </c>
      <c r="AA18" s="31">
        <v>6402.37</v>
      </c>
      <c r="AB18" s="31">
        <v>7742.88</v>
      </c>
      <c r="AC18" s="75">
        <v>1543.28</v>
      </c>
      <c r="AD18" s="32" t="s">
        <v>141</v>
      </c>
      <c r="AE18" s="31">
        <v>1543.28</v>
      </c>
      <c r="AF18" s="31">
        <v>810.76</v>
      </c>
      <c r="AG18" s="98">
        <f t="shared" si="13"/>
        <v>1543.28</v>
      </c>
      <c r="AH18" s="77" t="s">
        <v>141</v>
      </c>
      <c r="AI18" s="32" t="s">
        <v>141</v>
      </c>
      <c r="AJ18" s="32" t="s">
        <v>141</v>
      </c>
      <c r="AK18" s="32" t="s">
        <v>141</v>
      </c>
      <c r="AL18" s="99" t="str">
        <f t="shared" si="14"/>
        <v>0, 00</v>
      </c>
      <c r="AM18" s="75">
        <v>4609.86</v>
      </c>
      <c r="AN18" s="32" t="s">
        <v>141</v>
      </c>
      <c r="AO18" s="31">
        <v>4609.86</v>
      </c>
      <c r="AP18" s="31">
        <v>3601.28</v>
      </c>
      <c r="AQ18" s="98">
        <f t="shared" si="15"/>
        <v>4609.86</v>
      </c>
      <c r="AR18" s="75">
        <v>209.53</v>
      </c>
      <c r="AS18" s="32" t="s">
        <v>141</v>
      </c>
      <c r="AT18" s="31">
        <v>209.53</v>
      </c>
      <c r="AU18" s="31">
        <v>182.68</v>
      </c>
      <c r="AV18" s="98">
        <f t="shared" si="16"/>
        <v>209.53</v>
      </c>
      <c r="AW18" s="67" t="s">
        <v>141</v>
      </c>
      <c r="AX18" s="31" t="s">
        <v>141</v>
      </c>
      <c r="AY18" s="31" t="s">
        <v>141</v>
      </c>
      <c r="AZ18" s="31" t="s">
        <v>141</v>
      </c>
      <c r="BA18" s="11"/>
    </row>
    <row r="19" spans="1:53" ht="14.25">
      <c r="A19" s="11">
        <f t="shared" si="1"/>
        <v>14</v>
      </c>
      <c r="B19" s="14" t="s">
        <v>2</v>
      </c>
      <c r="C19" s="13">
        <v>16</v>
      </c>
      <c r="D19" s="13">
        <v>188.2</v>
      </c>
      <c r="E19" s="31">
        <v>13470.16</v>
      </c>
      <c r="F19" s="32" t="s">
        <v>141</v>
      </c>
      <c r="G19" s="31">
        <v>13470.16</v>
      </c>
      <c r="H19" s="31">
        <v>5709</v>
      </c>
      <c r="I19" s="33">
        <f t="shared" si="0"/>
        <v>4762.536781002639</v>
      </c>
      <c r="J19" s="33">
        <v>0</v>
      </c>
      <c r="K19" s="31">
        <f t="shared" si="2"/>
        <v>4762.536781002639</v>
      </c>
      <c r="L19" s="31">
        <f t="shared" si="3"/>
        <v>2018.4854881266492</v>
      </c>
      <c r="M19" s="31">
        <f t="shared" si="4"/>
        <v>4762.536781002639</v>
      </c>
      <c r="N19" s="31">
        <f t="shared" si="5"/>
        <v>7712.466279683377</v>
      </c>
      <c r="O19" s="31">
        <v>0</v>
      </c>
      <c r="P19" s="31">
        <f t="shared" si="6"/>
        <v>7712.466279683377</v>
      </c>
      <c r="Q19" s="31">
        <f t="shared" si="7"/>
        <v>3268.741424802111</v>
      </c>
      <c r="R19" s="31">
        <f t="shared" si="8"/>
        <v>7712.466279683377</v>
      </c>
      <c r="S19" s="31">
        <f t="shared" si="9"/>
        <v>995.1569393139843</v>
      </c>
      <c r="T19" s="31">
        <v>0</v>
      </c>
      <c r="U19" s="31">
        <f t="shared" si="10"/>
        <v>995.1569393139843</v>
      </c>
      <c r="V19" s="31">
        <f t="shared" si="11"/>
        <v>421.7730870712402</v>
      </c>
      <c r="W19" s="63">
        <f t="shared" si="12"/>
        <v>995.1569393139843</v>
      </c>
      <c r="X19" s="77" t="s">
        <v>141</v>
      </c>
      <c r="Y19" s="32" t="s">
        <v>141</v>
      </c>
      <c r="Z19" s="32" t="s">
        <v>141</v>
      </c>
      <c r="AA19" s="32" t="s">
        <v>141</v>
      </c>
      <c r="AB19" s="32" t="s">
        <v>141</v>
      </c>
      <c r="AC19" s="75">
        <v>878.84</v>
      </c>
      <c r="AD19" s="32" t="s">
        <v>141</v>
      </c>
      <c r="AE19" s="31">
        <v>878.84</v>
      </c>
      <c r="AF19" s="31">
        <v>485.58</v>
      </c>
      <c r="AG19" s="98">
        <f t="shared" si="13"/>
        <v>878.84</v>
      </c>
      <c r="AH19" s="77" t="s">
        <v>141</v>
      </c>
      <c r="AI19" s="32" t="s">
        <v>141</v>
      </c>
      <c r="AJ19" s="32" t="s">
        <v>141</v>
      </c>
      <c r="AK19" s="32" t="s">
        <v>141</v>
      </c>
      <c r="AL19" s="99" t="str">
        <f t="shared" si="14"/>
        <v>0, 00</v>
      </c>
      <c r="AM19" s="75">
        <v>2625.06</v>
      </c>
      <c r="AN19" s="32" t="s">
        <v>141</v>
      </c>
      <c r="AO19" s="31">
        <v>2625.06</v>
      </c>
      <c r="AP19" s="31">
        <v>1185.14</v>
      </c>
      <c r="AQ19" s="98">
        <f t="shared" si="15"/>
        <v>2625.06</v>
      </c>
      <c r="AR19" s="75">
        <v>119.32</v>
      </c>
      <c r="AS19" s="32" t="s">
        <v>141</v>
      </c>
      <c r="AT19" s="31">
        <v>119.32</v>
      </c>
      <c r="AU19" s="31">
        <v>52.98</v>
      </c>
      <c r="AV19" s="98">
        <f t="shared" si="16"/>
        <v>119.32</v>
      </c>
      <c r="AW19" s="67" t="s">
        <v>141</v>
      </c>
      <c r="AX19" s="32" t="s">
        <v>141</v>
      </c>
      <c r="AY19" s="32" t="s">
        <v>141</v>
      </c>
      <c r="AZ19" s="32" t="s">
        <v>141</v>
      </c>
      <c r="BA19" s="11"/>
    </row>
    <row r="20" spans="1:53" ht="14.25">
      <c r="A20" s="11">
        <f t="shared" si="1"/>
        <v>15</v>
      </c>
      <c r="B20" s="14" t="s">
        <v>2</v>
      </c>
      <c r="C20" s="13">
        <v>18</v>
      </c>
      <c r="D20" s="13">
        <v>413.78</v>
      </c>
      <c r="E20" s="31">
        <v>16915.24</v>
      </c>
      <c r="F20" s="32" t="s">
        <v>141</v>
      </c>
      <c r="G20" s="31">
        <v>16915.24</v>
      </c>
      <c r="H20" s="31">
        <v>17871.34</v>
      </c>
      <c r="I20" s="33">
        <f t="shared" si="0"/>
        <v>5980.5861741424815</v>
      </c>
      <c r="J20" s="33">
        <v>0</v>
      </c>
      <c r="K20" s="31">
        <f t="shared" si="2"/>
        <v>5980.5861741424815</v>
      </c>
      <c r="L20" s="31">
        <f t="shared" si="3"/>
        <v>6318.626807387864</v>
      </c>
      <c r="M20" s="31">
        <f t="shared" si="4"/>
        <v>5980.5861741424815</v>
      </c>
      <c r="N20" s="31">
        <f t="shared" si="5"/>
        <v>9684.979102902375</v>
      </c>
      <c r="O20" s="31">
        <v>0</v>
      </c>
      <c r="P20" s="31">
        <f t="shared" si="6"/>
        <v>9684.979102902375</v>
      </c>
      <c r="Q20" s="31">
        <f t="shared" si="7"/>
        <v>10232.403113456465</v>
      </c>
      <c r="R20" s="31">
        <f t="shared" si="8"/>
        <v>9684.979102902375</v>
      </c>
      <c r="S20" s="31">
        <f t="shared" si="9"/>
        <v>1249.6747229551454</v>
      </c>
      <c r="T20" s="31">
        <v>0</v>
      </c>
      <c r="U20" s="31">
        <f t="shared" si="10"/>
        <v>1249.6747229551454</v>
      </c>
      <c r="V20" s="31">
        <f t="shared" si="11"/>
        <v>1320.310079155673</v>
      </c>
      <c r="W20" s="63">
        <f t="shared" si="12"/>
        <v>1249.6747229551454</v>
      </c>
      <c r="X20" s="75">
        <v>9632.88</v>
      </c>
      <c r="Y20" s="32" t="s">
        <v>141</v>
      </c>
      <c r="Z20" s="31">
        <v>9632.88</v>
      </c>
      <c r="AA20" s="31">
        <v>9725.04</v>
      </c>
      <c r="AB20" s="31">
        <v>9632.88</v>
      </c>
      <c r="AC20" s="75">
        <v>1919.92</v>
      </c>
      <c r="AD20" s="32" t="s">
        <v>141</v>
      </c>
      <c r="AE20" s="31">
        <v>1919.92</v>
      </c>
      <c r="AF20" s="31">
        <v>971.86</v>
      </c>
      <c r="AG20" s="98">
        <f t="shared" si="13"/>
        <v>1919.92</v>
      </c>
      <c r="AH20" s="77" t="s">
        <v>141</v>
      </c>
      <c r="AI20" s="32" t="s">
        <v>141</v>
      </c>
      <c r="AJ20" s="32" t="s">
        <v>141</v>
      </c>
      <c r="AK20" s="32" t="s">
        <v>141</v>
      </c>
      <c r="AL20" s="99" t="str">
        <f t="shared" si="14"/>
        <v>0, 00</v>
      </c>
      <c r="AM20" s="75">
        <v>5735.02</v>
      </c>
      <c r="AN20" s="32" t="s">
        <v>141</v>
      </c>
      <c r="AO20" s="31">
        <v>5735.02</v>
      </c>
      <c r="AP20" s="31">
        <v>5270.24</v>
      </c>
      <c r="AQ20" s="98">
        <f t="shared" si="15"/>
        <v>5735.02</v>
      </c>
      <c r="AR20" s="75">
        <v>260.66</v>
      </c>
      <c r="AS20" s="32" t="s">
        <v>141</v>
      </c>
      <c r="AT20" s="31">
        <v>260.66</v>
      </c>
      <c r="AU20" s="31">
        <v>200.36</v>
      </c>
      <c r="AV20" s="98">
        <f t="shared" si="16"/>
        <v>260.66</v>
      </c>
      <c r="AW20" s="67" t="s">
        <v>141</v>
      </c>
      <c r="AX20" s="32" t="s">
        <v>141</v>
      </c>
      <c r="AY20" s="32" t="s">
        <v>141</v>
      </c>
      <c r="AZ20" s="32" t="s">
        <v>141</v>
      </c>
      <c r="BA20" s="11"/>
    </row>
    <row r="21" spans="1:53" ht="14.25">
      <c r="A21" s="11">
        <f t="shared" si="1"/>
        <v>16</v>
      </c>
      <c r="B21" s="14" t="s">
        <v>2</v>
      </c>
      <c r="C21" s="13">
        <v>20</v>
      </c>
      <c r="D21" s="13">
        <v>204.4</v>
      </c>
      <c r="E21" s="31">
        <v>14494.32</v>
      </c>
      <c r="F21" s="32" t="s">
        <v>141</v>
      </c>
      <c r="G21" s="31">
        <v>14494.32</v>
      </c>
      <c r="H21" s="31">
        <v>11208.63</v>
      </c>
      <c r="I21" s="33">
        <f t="shared" si="0"/>
        <v>5124.640844327177</v>
      </c>
      <c r="J21" s="33">
        <v>0</v>
      </c>
      <c r="K21" s="31">
        <f t="shared" si="2"/>
        <v>5124.640844327177</v>
      </c>
      <c r="L21" s="31">
        <f t="shared" si="3"/>
        <v>3962.945699208443</v>
      </c>
      <c r="M21" s="31">
        <f t="shared" si="4"/>
        <v>5124.640844327177</v>
      </c>
      <c r="N21" s="31">
        <f t="shared" si="5"/>
        <v>8298.858680738786</v>
      </c>
      <c r="O21" s="31">
        <v>0</v>
      </c>
      <c r="P21" s="31">
        <f t="shared" si="6"/>
        <v>8298.858680738786</v>
      </c>
      <c r="Q21" s="31">
        <f t="shared" si="7"/>
        <v>6417.606094986806</v>
      </c>
      <c r="R21" s="31">
        <f t="shared" si="8"/>
        <v>8298.858680738786</v>
      </c>
      <c r="S21" s="31">
        <f t="shared" si="9"/>
        <v>1070.820474934037</v>
      </c>
      <c r="T21" s="31">
        <v>0</v>
      </c>
      <c r="U21" s="31">
        <f t="shared" si="10"/>
        <v>1070.820474934037</v>
      </c>
      <c r="V21" s="31">
        <f t="shared" si="11"/>
        <v>828.0782058047492</v>
      </c>
      <c r="W21" s="63">
        <f t="shared" si="12"/>
        <v>1070.820474934037</v>
      </c>
      <c r="X21" s="77" t="s">
        <v>141</v>
      </c>
      <c r="Y21" s="32" t="s">
        <v>141</v>
      </c>
      <c r="Z21" s="32" t="s">
        <v>141</v>
      </c>
      <c r="AA21" s="32" t="s">
        <v>141</v>
      </c>
      <c r="AB21" s="32" t="s">
        <v>141</v>
      </c>
      <c r="AC21" s="75">
        <v>945.64</v>
      </c>
      <c r="AD21" s="32" t="s">
        <v>141</v>
      </c>
      <c r="AE21" s="31">
        <v>945.64</v>
      </c>
      <c r="AF21" s="31">
        <v>647.9</v>
      </c>
      <c r="AG21" s="98">
        <f t="shared" si="13"/>
        <v>945.64</v>
      </c>
      <c r="AH21" s="77" t="s">
        <v>141</v>
      </c>
      <c r="AI21" s="32" t="s">
        <v>141</v>
      </c>
      <c r="AJ21" s="32" t="s">
        <v>141</v>
      </c>
      <c r="AK21" s="32" t="s">
        <v>141</v>
      </c>
      <c r="AL21" s="99" t="str">
        <f t="shared" si="14"/>
        <v>0, 00</v>
      </c>
      <c r="AM21" s="75">
        <v>2824.58</v>
      </c>
      <c r="AN21" s="32" t="s">
        <v>141</v>
      </c>
      <c r="AO21" s="31">
        <v>2824.58</v>
      </c>
      <c r="AP21" s="31">
        <v>2013.58</v>
      </c>
      <c r="AQ21" s="98">
        <f t="shared" si="15"/>
        <v>2824.58</v>
      </c>
      <c r="AR21" s="75">
        <v>128.39</v>
      </c>
      <c r="AS21" s="32" t="s">
        <v>141</v>
      </c>
      <c r="AT21" s="31">
        <v>128.39</v>
      </c>
      <c r="AU21" s="31">
        <v>146.12</v>
      </c>
      <c r="AV21" s="98">
        <f t="shared" si="16"/>
        <v>128.39</v>
      </c>
      <c r="AW21" s="67" t="s">
        <v>141</v>
      </c>
      <c r="AX21" s="32" t="s">
        <v>141</v>
      </c>
      <c r="AY21" s="32" t="s">
        <v>141</v>
      </c>
      <c r="AZ21" s="32" t="s">
        <v>141</v>
      </c>
      <c r="BA21" s="11"/>
    </row>
    <row r="22" spans="1:53" ht="14.25">
      <c r="A22" s="11">
        <f t="shared" si="1"/>
        <v>17</v>
      </c>
      <c r="B22" s="14" t="s">
        <v>2</v>
      </c>
      <c r="C22" s="13">
        <v>21</v>
      </c>
      <c r="D22" s="13">
        <v>198.5</v>
      </c>
      <c r="E22" s="31">
        <v>14202.68</v>
      </c>
      <c r="F22" s="32" t="s">
        <v>141</v>
      </c>
      <c r="G22" s="31">
        <v>14202.68</v>
      </c>
      <c r="H22" s="31">
        <v>11108.09</v>
      </c>
      <c r="I22" s="33">
        <f t="shared" si="0"/>
        <v>5021.52802110818</v>
      </c>
      <c r="J22" s="33">
        <v>0</v>
      </c>
      <c r="K22" s="31">
        <f t="shared" si="2"/>
        <v>5021.52802110818</v>
      </c>
      <c r="L22" s="31">
        <f t="shared" si="3"/>
        <v>3927.39857519789</v>
      </c>
      <c r="M22" s="31">
        <f t="shared" si="4"/>
        <v>5021.52802110818</v>
      </c>
      <c r="N22" s="31">
        <f t="shared" si="5"/>
        <v>8131.877467018469</v>
      </c>
      <c r="O22" s="31">
        <v>0</v>
      </c>
      <c r="P22" s="31">
        <f t="shared" si="6"/>
        <v>8131.877467018469</v>
      </c>
      <c r="Q22" s="31">
        <f t="shared" si="7"/>
        <v>6360.040976253298</v>
      </c>
      <c r="R22" s="31">
        <f t="shared" si="8"/>
        <v>8131.877467018469</v>
      </c>
      <c r="S22" s="31">
        <f t="shared" si="9"/>
        <v>1049.274511873351</v>
      </c>
      <c r="T22" s="31">
        <v>0</v>
      </c>
      <c r="U22" s="31">
        <f t="shared" si="10"/>
        <v>1049.274511873351</v>
      </c>
      <c r="V22" s="31">
        <f t="shared" si="11"/>
        <v>820.6504485488128</v>
      </c>
      <c r="W22" s="63">
        <f t="shared" si="12"/>
        <v>1049.274511873351</v>
      </c>
      <c r="X22" s="77" t="s">
        <v>141</v>
      </c>
      <c r="Y22" s="32" t="s">
        <v>141</v>
      </c>
      <c r="Z22" s="32" t="s">
        <v>141</v>
      </c>
      <c r="AA22" s="32" t="s">
        <v>141</v>
      </c>
      <c r="AB22" s="32" t="s">
        <v>141</v>
      </c>
      <c r="AC22" s="75">
        <v>926.62</v>
      </c>
      <c r="AD22" s="32" t="s">
        <v>141</v>
      </c>
      <c r="AE22" s="31">
        <v>926.62</v>
      </c>
      <c r="AF22" s="31">
        <v>35.09</v>
      </c>
      <c r="AG22" s="98">
        <f t="shared" si="13"/>
        <v>926.62</v>
      </c>
      <c r="AH22" s="77" t="s">
        <v>141</v>
      </c>
      <c r="AI22" s="32" t="s">
        <v>141</v>
      </c>
      <c r="AJ22" s="32" t="s">
        <v>141</v>
      </c>
      <c r="AK22" s="32" t="s">
        <v>141</v>
      </c>
      <c r="AL22" s="99" t="str">
        <f t="shared" si="14"/>
        <v>0, 00</v>
      </c>
      <c r="AM22" s="75">
        <v>2767.8</v>
      </c>
      <c r="AN22" s="32" t="s">
        <v>141</v>
      </c>
      <c r="AO22" s="31">
        <v>2767.8</v>
      </c>
      <c r="AP22" s="31">
        <v>1859.16</v>
      </c>
      <c r="AQ22" s="98">
        <f t="shared" si="15"/>
        <v>2767.8</v>
      </c>
      <c r="AR22" s="75">
        <v>125.8</v>
      </c>
      <c r="AS22" s="32" t="s">
        <v>141</v>
      </c>
      <c r="AT22" s="31">
        <v>125.8</v>
      </c>
      <c r="AU22" s="31">
        <v>9.53</v>
      </c>
      <c r="AV22" s="98">
        <f t="shared" si="16"/>
        <v>125.8</v>
      </c>
      <c r="AW22" s="67" t="s">
        <v>141</v>
      </c>
      <c r="AX22" s="32" t="s">
        <v>141</v>
      </c>
      <c r="AY22" s="32" t="s">
        <v>141</v>
      </c>
      <c r="AZ22" s="32" t="s">
        <v>141</v>
      </c>
      <c r="BA22" s="11"/>
    </row>
    <row r="23" spans="1:53" ht="14.25">
      <c r="A23" s="11">
        <f t="shared" si="1"/>
        <v>18</v>
      </c>
      <c r="B23" s="14" t="s">
        <v>2</v>
      </c>
      <c r="C23" s="13">
        <v>22</v>
      </c>
      <c r="D23" s="13">
        <v>239.3</v>
      </c>
      <c r="E23" s="31">
        <v>17026.08</v>
      </c>
      <c r="F23" s="32" t="s">
        <v>141</v>
      </c>
      <c r="G23" s="31">
        <v>17026.08</v>
      </c>
      <c r="H23" s="31">
        <v>11801.08</v>
      </c>
      <c r="I23" s="33">
        <f t="shared" si="0"/>
        <v>6019.774986807389</v>
      </c>
      <c r="J23" s="33">
        <v>0</v>
      </c>
      <c r="K23" s="31">
        <f t="shared" si="2"/>
        <v>6019.774986807389</v>
      </c>
      <c r="L23" s="31">
        <f t="shared" si="3"/>
        <v>4172.413509234829</v>
      </c>
      <c r="M23" s="31">
        <f t="shared" si="4"/>
        <v>6019.774986807389</v>
      </c>
      <c r="N23" s="31">
        <f t="shared" si="5"/>
        <v>9748.441583113457</v>
      </c>
      <c r="O23" s="31">
        <v>0</v>
      </c>
      <c r="P23" s="31">
        <f t="shared" si="6"/>
        <v>9748.441583113457</v>
      </c>
      <c r="Q23" s="31">
        <f t="shared" si="7"/>
        <v>6756.818891820581</v>
      </c>
      <c r="R23" s="31">
        <f t="shared" si="8"/>
        <v>9748.441583113457</v>
      </c>
      <c r="S23" s="31">
        <f t="shared" si="9"/>
        <v>1257.863430079156</v>
      </c>
      <c r="T23" s="31">
        <v>0</v>
      </c>
      <c r="U23" s="31">
        <f t="shared" si="10"/>
        <v>1257.863430079156</v>
      </c>
      <c r="V23" s="31">
        <f t="shared" si="11"/>
        <v>871.8475989445911</v>
      </c>
      <c r="W23" s="63">
        <f t="shared" si="12"/>
        <v>1257.863430079156</v>
      </c>
      <c r="X23" s="77" t="s">
        <v>141</v>
      </c>
      <c r="Y23" s="32" t="s">
        <v>141</v>
      </c>
      <c r="Z23" s="32" t="s">
        <v>141</v>
      </c>
      <c r="AA23" s="32" t="s">
        <v>141</v>
      </c>
      <c r="AB23" s="32" t="s">
        <v>141</v>
      </c>
      <c r="AC23" s="75">
        <v>1110.8</v>
      </c>
      <c r="AD23" s="32" t="s">
        <v>141</v>
      </c>
      <c r="AE23" s="31">
        <v>1110.8</v>
      </c>
      <c r="AF23" s="31">
        <v>492.77</v>
      </c>
      <c r="AG23" s="98">
        <f t="shared" si="13"/>
        <v>1110.8</v>
      </c>
      <c r="AH23" s="77" t="s">
        <v>141</v>
      </c>
      <c r="AI23" s="32" t="s">
        <v>141</v>
      </c>
      <c r="AJ23" s="32" t="s">
        <v>141</v>
      </c>
      <c r="AK23" s="32" t="s">
        <v>141</v>
      </c>
      <c r="AL23" s="99" t="str">
        <f t="shared" si="14"/>
        <v>0, 00</v>
      </c>
      <c r="AM23" s="75">
        <v>3318.16</v>
      </c>
      <c r="AN23" s="32" t="s">
        <v>141</v>
      </c>
      <c r="AO23" s="31">
        <v>3318.16</v>
      </c>
      <c r="AP23" s="31">
        <v>2238.16</v>
      </c>
      <c r="AQ23" s="98">
        <f t="shared" si="15"/>
        <v>3318.16</v>
      </c>
      <c r="AR23" s="75">
        <v>150.82</v>
      </c>
      <c r="AS23" s="32" t="s">
        <v>141</v>
      </c>
      <c r="AT23" s="31">
        <v>150.82</v>
      </c>
      <c r="AU23" s="31">
        <v>75.13</v>
      </c>
      <c r="AV23" s="98">
        <f t="shared" si="16"/>
        <v>150.82</v>
      </c>
      <c r="AW23" s="67" t="s">
        <v>141</v>
      </c>
      <c r="AX23" s="32" t="s">
        <v>141</v>
      </c>
      <c r="AY23" s="32" t="s">
        <v>141</v>
      </c>
      <c r="AZ23" s="32" t="s">
        <v>141</v>
      </c>
      <c r="BA23" s="11"/>
    </row>
    <row r="24" spans="1:53" ht="14.25">
      <c r="A24" s="11">
        <f t="shared" si="1"/>
        <v>19</v>
      </c>
      <c r="B24" s="14" t="s">
        <v>2</v>
      </c>
      <c r="C24" s="13">
        <v>24</v>
      </c>
      <c r="D24" s="13">
        <v>239.6</v>
      </c>
      <c r="E24" s="31">
        <v>14124.48</v>
      </c>
      <c r="F24" s="32" t="s">
        <v>141</v>
      </c>
      <c r="G24" s="31">
        <v>14124.48</v>
      </c>
      <c r="H24" s="31">
        <v>16969.23</v>
      </c>
      <c r="I24" s="33">
        <f t="shared" si="0"/>
        <v>4993.8794722955145</v>
      </c>
      <c r="J24" s="33">
        <v>0</v>
      </c>
      <c r="K24" s="31">
        <f t="shared" si="2"/>
        <v>4993.8794722955145</v>
      </c>
      <c r="L24" s="31">
        <f t="shared" si="3"/>
        <v>5999.6749868073875</v>
      </c>
      <c r="M24" s="31">
        <f t="shared" si="4"/>
        <v>4993.8794722955145</v>
      </c>
      <c r="N24" s="31">
        <f t="shared" si="5"/>
        <v>8087.103324538258</v>
      </c>
      <c r="O24" s="31">
        <v>0</v>
      </c>
      <c r="P24" s="31">
        <f t="shared" si="6"/>
        <v>8087.103324538258</v>
      </c>
      <c r="Q24" s="31">
        <f t="shared" si="7"/>
        <v>9715.891583113455</v>
      </c>
      <c r="R24" s="31">
        <f t="shared" si="8"/>
        <v>8087.103324538258</v>
      </c>
      <c r="S24" s="31">
        <f t="shared" si="9"/>
        <v>1043.4972031662269</v>
      </c>
      <c r="T24" s="31">
        <v>0</v>
      </c>
      <c r="U24" s="31">
        <f t="shared" si="10"/>
        <v>1043.4972031662269</v>
      </c>
      <c r="V24" s="31">
        <f t="shared" si="11"/>
        <v>1253.6634300791557</v>
      </c>
      <c r="W24" s="63">
        <f t="shared" si="12"/>
        <v>1043.4972031662269</v>
      </c>
      <c r="X24" s="77" t="s">
        <v>141</v>
      </c>
      <c r="Y24" s="32" t="s">
        <v>141</v>
      </c>
      <c r="Z24" s="32" t="s">
        <v>141</v>
      </c>
      <c r="AA24" s="32" t="s">
        <v>141</v>
      </c>
      <c r="AB24" s="32" t="s">
        <v>141</v>
      </c>
      <c r="AC24" s="75">
        <v>921.5</v>
      </c>
      <c r="AD24" s="32" t="s">
        <v>141</v>
      </c>
      <c r="AE24" s="31">
        <v>921.5</v>
      </c>
      <c r="AF24" s="31">
        <v>351.49</v>
      </c>
      <c r="AG24" s="98">
        <f t="shared" si="13"/>
        <v>921.5</v>
      </c>
      <c r="AH24" s="77" t="s">
        <v>141</v>
      </c>
      <c r="AI24" s="32" t="s">
        <v>141</v>
      </c>
      <c r="AJ24" s="32" t="s">
        <v>141</v>
      </c>
      <c r="AK24" s="32" t="s">
        <v>141</v>
      </c>
      <c r="AL24" s="99" t="str">
        <f t="shared" si="14"/>
        <v>0, 00</v>
      </c>
      <c r="AM24" s="75">
        <v>2752.58</v>
      </c>
      <c r="AN24" s="32" t="s">
        <v>141</v>
      </c>
      <c r="AO24" s="31">
        <v>2752.58</v>
      </c>
      <c r="AP24" s="31">
        <v>2829.85</v>
      </c>
      <c r="AQ24" s="98">
        <f t="shared" si="15"/>
        <v>2752.58</v>
      </c>
      <c r="AR24" s="75">
        <v>125.11</v>
      </c>
      <c r="AS24" s="32" t="s">
        <v>141</v>
      </c>
      <c r="AT24" s="31">
        <v>125.11</v>
      </c>
      <c r="AU24" s="31">
        <v>63.51</v>
      </c>
      <c r="AV24" s="98">
        <f t="shared" si="16"/>
        <v>125.11</v>
      </c>
      <c r="AW24" s="67" t="s">
        <v>141</v>
      </c>
      <c r="AX24" s="32" t="s">
        <v>141</v>
      </c>
      <c r="AY24" s="32" t="s">
        <v>141</v>
      </c>
      <c r="AZ24" s="32" t="s">
        <v>141</v>
      </c>
      <c r="BA24" s="11"/>
    </row>
    <row r="25" spans="1:53" ht="14.25">
      <c r="A25" s="11">
        <f t="shared" si="1"/>
        <v>20</v>
      </c>
      <c r="B25" s="14" t="s">
        <v>5</v>
      </c>
      <c r="C25" s="13">
        <v>3</v>
      </c>
      <c r="D25" s="13">
        <v>60</v>
      </c>
      <c r="E25" s="31">
        <v>2204.72</v>
      </c>
      <c r="F25" s="32" t="s">
        <v>141</v>
      </c>
      <c r="G25" s="31">
        <v>2204.72</v>
      </c>
      <c r="H25" s="31">
        <v>2066.53</v>
      </c>
      <c r="I25" s="33">
        <f t="shared" si="0"/>
        <v>779.5052242744064</v>
      </c>
      <c r="J25" s="33">
        <v>0</v>
      </c>
      <c r="K25" s="31">
        <f t="shared" si="2"/>
        <v>779.5052242744064</v>
      </c>
      <c r="L25" s="31">
        <f t="shared" si="3"/>
        <v>730.6464907651717</v>
      </c>
      <c r="M25" s="31">
        <f t="shared" si="4"/>
        <v>779.5052242744064</v>
      </c>
      <c r="N25" s="31">
        <f t="shared" si="5"/>
        <v>1262.33308707124</v>
      </c>
      <c r="O25" s="31">
        <v>0</v>
      </c>
      <c r="P25" s="31">
        <f t="shared" si="6"/>
        <v>1262.33308707124</v>
      </c>
      <c r="Q25" s="31">
        <f t="shared" si="7"/>
        <v>1183.2111081794196</v>
      </c>
      <c r="R25" s="31">
        <f t="shared" si="8"/>
        <v>1262.33308707124</v>
      </c>
      <c r="S25" s="31">
        <f t="shared" si="9"/>
        <v>162.88168865435358</v>
      </c>
      <c r="T25" s="31">
        <v>0</v>
      </c>
      <c r="U25" s="31">
        <f t="shared" si="10"/>
        <v>162.88168865435358</v>
      </c>
      <c r="V25" s="31">
        <f t="shared" si="11"/>
        <v>152.672401055409</v>
      </c>
      <c r="W25" s="63">
        <f t="shared" si="12"/>
        <v>162.88168865435358</v>
      </c>
      <c r="X25" s="77" t="s">
        <v>141</v>
      </c>
      <c r="Y25" s="32" t="s">
        <v>141</v>
      </c>
      <c r="Z25" s="32" t="s">
        <v>141</v>
      </c>
      <c r="AA25" s="32" t="s">
        <v>141</v>
      </c>
      <c r="AB25" s="32" t="s">
        <v>141</v>
      </c>
      <c r="AC25" s="75">
        <v>143.84</v>
      </c>
      <c r="AD25" s="32" t="s">
        <v>141</v>
      </c>
      <c r="AE25" s="31">
        <v>143.84</v>
      </c>
      <c r="AF25" s="31">
        <v>78.78</v>
      </c>
      <c r="AG25" s="98">
        <f t="shared" si="13"/>
        <v>143.84</v>
      </c>
      <c r="AH25" s="77" t="s">
        <v>141</v>
      </c>
      <c r="AI25" s="32" t="s">
        <v>141</v>
      </c>
      <c r="AJ25" s="32" t="s">
        <v>141</v>
      </c>
      <c r="AK25" s="32" t="s">
        <v>141</v>
      </c>
      <c r="AL25" s="99" t="str">
        <f t="shared" si="14"/>
        <v>0, 00</v>
      </c>
      <c r="AM25" s="75">
        <v>429.66</v>
      </c>
      <c r="AN25" s="32" t="s">
        <v>141</v>
      </c>
      <c r="AO25" s="31">
        <v>429.66</v>
      </c>
      <c r="AP25" s="31">
        <v>366.53</v>
      </c>
      <c r="AQ25" s="98">
        <f t="shared" si="15"/>
        <v>429.66</v>
      </c>
      <c r="AR25" s="77" t="s">
        <v>141</v>
      </c>
      <c r="AS25" s="32" t="s">
        <v>141</v>
      </c>
      <c r="AT25" s="32" t="s">
        <v>141</v>
      </c>
      <c r="AU25" s="32" t="s">
        <v>141</v>
      </c>
      <c r="AV25" s="98" t="str">
        <f t="shared" si="16"/>
        <v>0, 00</v>
      </c>
      <c r="AW25" s="67" t="s">
        <v>141</v>
      </c>
      <c r="AX25" s="32" t="s">
        <v>141</v>
      </c>
      <c r="AY25" s="32" t="s">
        <v>141</v>
      </c>
      <c r="AZ25" s="32" t="s">
        <v>141</v>
      </c>
      <c r="BA25" s="11"/>
    </row>
    <row r="26" spans="1:53" ht="14.25">
      <c r="A26" s="11">
        <f t="shared" si="1"/>
        <v>21</v>
      </c>
      <c r="B26" s="14" t="s">
        <v>6</v>
      </c>
      <c r="C26" s="13">
        <v>7</v>
      </c>
      <c r="D26" s="13">
        <v>638</v>
      </c>
      <c r="E26" s="31">
        <v>26592.26</v>
      </c>
      <c r="F26" s="31">
        <v>1109.14</v>
      </c>
      <c r="G26" s="31">
        <v>25483.12</v>
      </c>
      <c r="H26" s="31">
        <v>16850.87</v>
      </c>
      <c r="I26" s="33">
        <f t="shared" si="0"/>
        <v>9402.01277044855</v>
      </c>
      <c r="J26" s="33">
        <f>F26/3.79*1.34</f>
        <v>392.1497625329816</v>
      </c>
      <c r="K26" s="31">
        <f t="shared" si="2"/>
        <v>9009.863007915568</v>
      </c>
      <c r="L26" s="31">
        <f t="shared" si="3"/>
        <v>5957.827387862797</v>
      </c>
      <c r="M26" s="31">
        <f t="shared" si="4"/>
        <v>9009.863007915568</v>
      </c>
      <c r="N26" s="31">
        <f t="shared" si="5"/>
        <v>15225.647546174141</v>
      </c>
      <c r="O26" s="31">
        <f>F26/3.79*2.17</f>
        <v>635.0484960422165</v>
      </c>
      <c r="P26" s="31">
        <f t="shared" si="6"/>
        <v>14590.599050131925</v>
      </c>
      <c r="Q26" s="31">
        <f t="shared" si="7"/>
        <v>9648.123456464378</v>
      </c>
      <c r="R26" s="31">
        <f t="shared" si="8"/>
        <v>14590.599050131925</v>
      </c>
      <c r="S26" s="31">
        <f t="shared" si="9"/>
        <v>1964.5996833773088</v>
      </c>
      <c r="T26" s="31">
        <f>F26/3.79*0.28</f>
        <v>81.94174142480213</v>
      </c>
      <c r="U26" s="31">
        <f t="shared" si="10"/>
        <v>1882.6579419525067</v>
      </c>
      <c r="V26" s="31">
        <f t="shared" si="11"/>
        <v>1244.9191556728233</v>
      </c>
      <c r="W26" s="63">
        <f t="shared" si="12"/>
        <v>1882.6579419525067</v>
      </c>
      <c r="X26" s="75">
        <v>14838.72</v>
      </c>
      <c r="Y26" s="32" t="s">
        <v>141</v>
      </c>
      <c r="Z26" s="31">
        <v>14838.72</v>
      </c>
      <c r="AA26" s="31">
        <v>10644.75</v>
      </c>
      <c r="AB26" s="31">
        <v>14838.72</v>
      </c>
      <c r="AC26" s="75">
        <v>2957.52</v>
      </c>
      <c r="AD26" s="32" t="s">
        <v>141</v>
      </c>
      <c r="AE26" s="31">
        <v>2957.52</v>
      </c>
      <c r="AF26" s="31">
        <v>1069.63</v>
      </c>
      <c r="AG26" s="98">
        <f t="shared" si="13"/>
        <v>2957.52</v>
      </c>
      <c r="AH26" s="77" t="s">
        <v>141</v>
      </c>
      <c r="AI26" s="32" t="s">
        <v>141</v>
      </c>
      <c r="AJ26" s="32" t="s">
        <v>141</v>
      </c>
      <c r="AK26" s="32" t="s">
        <v>141</v>
      </c>
      <c r="AL26" s="99" t="str">
        <f t="shared" si="14"/>
        <v>0, 00</v>
      </c>
      <c r="AM26" s="75">
        <v>8834.32</v>
      </c>
      <c r="AN26" s="32" t="s">
        <v>141</v>
      </c>
      <c r="AO26" s="31">
        <v>8834.32</v>
      </c>
      <c r="AP26" s="31">
        <v>5975.81</v>
      </c>
      <c r="AQ26" s="98">
        <f t="shared" si="15"/>
        <v>8834.32</v>
      </c>
      <c r="AR26" s="75">
        <v>401.56</v>
      </c>
      <c r="AS26" s="32" t="s">
        <v>141</v>
      </c>
      <c r="AT26" s="32">
        <v>401.56</v>
      </c>
      <c r="AU26" s="31">
        <v>235.34</v>
      </c>
      <c r="AV26" s="98">
        <f t="shared" si="16"/>
        <v>401.56</v>
      </c>
      <c r="AW26" s="67" t="s">
        <v>141</v>
      </c>
      <c r="AX26" s="32" t="s">
        <v>141</v>
      </c>
      <c r="AY26" s="32" t="s">
        <v>141</v>
      </c>
      <c r="AZ26" s="32" t="s">
        <v>141</v>
      </c>
      <c r="BA26" s="11"/>
    </row>
    <row r="27" spans="1:53" ht="14.25">
      <c r="A27" s="11">
        <f t="shared" si="1"/>
        <v>22</v>
      </c>
      <c r="B27" s="14" t="s">
        <v>7</v>
      </c>
      <c r="C27" s="13">
        <v>75</v>
      </c>
      <c r="D27" s="13">
        <v>54.2</v>
      </c>
      <c r="E27" s="31">
        <v>3748.04</v>
      </c>
      <c r="F27" s="32" t="s">
        <v>141</v>
      </c>
      <c r="G27" s="31">
        <v>3748.04</v>
      </c>
      <c r="H27" s="31">
        <v>1877.58</v>
      </c>
      <c r="I27" s="33">
        <f t="shared" si="0"/>
        <v>1325.1645382585752</v>
      </c>
      <c r="J27" s="33">
        <v>0</v>
      </c>
      <c r="K27" s="31">
        <f t="shared" si="2"/>
        <v>1325.1645382585752</v>
      </c>
      <c r="L27" s="31">
        <f t="shared" si="3"/>
        <v>663.8409498680738</v>
      </c>
      <c r="M27" s="31">
        <f t="shared" si="4"/>
        <v>1325.1645382585752</v>
      </c>
      <c r="N27" s="31">
        <f t="shared" si="5"/>
        <v>2145.975408970976</v>
      </c>
      <c r="O27" s="31">
        <v>0</v>
      </c>
      <c r="P27" s="31">
        <f t="shared" si="6"/>
        <v>2145.975408970976</v>
      </c>
      <c r="Q27" s="31">
        <f t="shared" si="7"/>
        <v>1075.0260158311344</v>
      </c>
      <c r="R27" s="31">
        <f t="shared" si="8"/>
        <v>2145.975408970976</v>
      </c>
      <c r="S27" s="31">
        <f t="shared" si="9"/>
        <v>276.90005277044855</v>
      </c>
      <c r="T27" s="31">
        <v>0</v>
      </c>
      <c r="U27" s="31">
        <f t="shared" si="10"/>
        <v>276.90005277044855</v>
      </c>
      <c r="V27" s="31">
        <f t="shared" si="11"/>
        <v>138.71303430079155</v>
      </c>
      <c r="W27" s="63">
        <f t="shared" si="12"/>
        <v>276.90005277044855</v>
      </c>
      <c r="X27" s="77" t="s">
        <v>141</v>
      </c>
      <c r="Y27" s="32" t="s">
        <v>141</v>
      </c>
      <c r="Z27" s="32" t="s">
        <v>141</v>
      </c>
      <c r="AA27" s="32" t="s">
        <v>141</v>
      </c>
      <c r="AB27" s="32" t="s">
        <v>141</v>
      </c>
      <c r="AC27" s="75">
        <v>244.54</v>
      </c>
      <c r="AD27" s="32" t="s">
        <v>141</v>
      </c>
      <c r="AE27" s="31">
        <v>244.54</v>
      </c>
      <c r="AF27" s="31">
        <v>122.47</v>
      </c>
      <c r="AG27" s="98">
        <f t="shared" si="13"/>
        <v>244.54</v>
      </c>
      <c r="AH27" s="77" t="s">
        <v>141</v>
      </c>
      <c r="AI27" s="32" t="s">
        <v>141</v>
      </c>
      <c r="AJ27" s="32" t="s">
        <v>141</v>
      </c>
      <c r="AK27" s="32" t="s">
        <v>141</v>
      </c>
      <c r="AL27" s="99" t="str">
        <f t="shared" si="14"/>
        <v>0, 00</v>
      </c>
      <c r="AM27" s="75">
        <v>730.4</v>
      </c>
      <c r="AN27" s="32" t="s">
        <v>141</v>
      </c>
      <c r="AO27" s="31">
        <v>730.4</v>
      </c>
      <c r="AP27" s="31">
        <v>365.84</v>
      </c>
      <c r="AQ27" s="98">
        <f t="shared" si="15"/>
        <v>730.4</v>
      </c>
      <c r="AR27" s="77" t="s">
        <v>141</v>
      </c>
      <c r="AS27" s="32" t="s">
        <v>141</v>
      </c>
      <c r="AT27" s="32" t="s">
        <v>141</v>
      </c>
      <c r="AU27" s="32" t="s">
        <v>141</v>
      </c>
      <c r="AV27" s="98" t="str">
        <f t="shared" si="16"/>
        <v>0, 00</v>
      </c>
      <c r="AW27" s="67" t="s">
        <v>141</v>
      </c>
      <c r="AX27" s="32" t="s">
        <v>141</v>
      </c>
      <c r="AY27" s="32" t="s">
        <v>141</v>
      </c>
      <c r="AZ27" s="32" t="s">
        <v>141</v>
      </c>
      <c r="BA27" s="11"/>
    </row>
    <row r="28" spans="1:53" ht="14.25">
      <c r="A28" s="11">
        <f t="shared" si="1"/>
        <v>23</v>
      </c>
      <c r="B28" s="14" t="s">
        <v>8</v>
      </c>
      <c r="C28" s="13" t="s">
        <v>3</v>
      </c>
      <c r="D28" s="13">
        <v>1991.2</v>
      </c>
      <c r="E28" s="31">
        <v>81326.24</v>
      </c>
      <c r="F28" s="32" t="s">
        <v>141</v>
      </c>
      <c r="G28" s="31">
        <v>81326.24</v>
      </c>
      <c r="H28" s="31">
        <v>68642.74</v>
      </c>
      <c r="I28" s="33">
        <f t="shared" si="0"/>
        <v>28753.868496042218</v>
      </c>
      <c r="J28" s="33">
        <v>0</v>
      </c>
      <c r="K28" s="31">
        <f t="shared" si="2"/>
        <v>28753.868496042218</v>
      </c>
      <c r="L28" s="31">
        <f t="shared" si="3"/>
        <v>24269.464802110822</v>
      </c>
      <c r="M28" s="31">
        <f t="shared" si="4"/>
        <v>28753.868496042218</v>
      </c>
      <c r="N28" s="31">
        <f t="shared" si="5"/>
        <v>46564.100474934035</v>
      </c>
      <c r="O28" s="31">
        <v>0</v>
      </c>
      <c r="P28" s="31">
        <f t="shared" si="6"/>
        <v>46564.100474934035</v>
      </c>
      <c r="Q28" s="31">
        <f t="shared" si="7"/>
        <v>39302.04374670185</v>
      </c>
      <c r="R28" s="31">
        <f t="shared" si="8"/>
        <v>46564.100474934035</v>
      </c>
      <c r="S28" s="31">
        <f t="shared" si="9"/>
        <v>6008.271029023747</v>
      </c>
      <c r="T28" s="31">
        <v>0</v>
      </c>
      <c r="U28" s="31">
        <f t="shared" si="10"/>
        <v>6008.271029023747</v>
      </c>
      <c r="V28" s="31">
        <f t="shared" si="11"/>
        <v>5071.2314511873365</v>
      </c>
      <c r="W28" s="63">
        <f t="shared" si="12"/>
        <v>6008.271029023747</v>
      </c>
      <c r="X28" s="75">
        <v>46310.64</v>
      </c>
      <c r="Y28" s="32" t="s">
        <v>141</v>
      </c>
      <c r="Z28" s="31">
        <v>46310.64</v>
      </c>
      <c r="AA28" s="31">
        <v>37844.67</v>
      </c>
      <c r="AB28" s="31">
        <v>46310.64</v>
      </c>
      <c r="AC28" s="75">
        <v>9225.7</v>
      </c>
      <c r="AD28" s="32" t="s">
        <v>141</v>
      </c>
      <c r="AE28" s="31">
        <v>9225.7</v>
      </c>
      <c r="AF28" s="31">
        <v>5077.65</v>
      </c>
      <c r="AG28" s="98">
        <f t="shared" si="13"/>
        <v>9225.7</v>
      </c>
      <c r="AH28" s="77" t="s">
        <v>141</v>
      </c>
      <c r="AI28" s="32" t="s">
        <v>141</v>
      </c>
      <c r="AJ28" s="32" t="s">
        <v>141</v>
      </c>
      <c r="AK28" s="32" t="s">
        <v>141</v>
      </c>
      <c r="AL28" s="99" t="str">
        <f t="shared" si="14"/>
        <v>0, 00</v>
      </c>
      <c r="AM28" s="75">
        <v>27569.66</v>
      </c>
      <c r="AN28" s="32" t="s">
        <v>141</v>
      </c>
      <c r="AO28" s="31">
        <v>27569.66</v>
      </c>
      <c r="AP28" s="31">
        <v>21015.92</v>
      </c>
      <c r="AQ28" s="98">
        <f t="shared" si="15"/>
        <v>27569.66</v>
      </c>
      <c r="AR28" s="75">
        <v>1252.66</v>
      </c>
      <c r="AS28" s="32" t="s">
        <v>141</v>
      </c>
      <c r="AT28" s="31">
        <v>1252.66</v>
      </c>
      <c r="AU28" s="31">
        <v>996.75</v>
      </c>
      <c r="AV28" s="98">
        <f t="shared" si="16"/>
        <v>1252.66</v>
      </c>
      <c r="AW28" s="67" t="s">
        <v>141</v>
      </c>
      <c r="AX28" s="32" t="s">
        <v>141</v>
      </c>
      <c r="AY28" s="32" t="s">
        <v>141</v>
      </c>
      <c r="AZ28" s="32" t="s">
        <v>141</v>
      </c>
      <c r="BA28" s="11"/>
    </row>
    <row r="29" spans="1:53" ht="14.25">
      <c r="A29" s="11">
        <f t="shared" si="1"/>
        <v>24</v>
      </c>
      <c r="B29" s="14" t="s">
        <v>8</v>
      </c>
      <c r="C29" s="13" t="s">
        <v>9</v>
      </c>
      <c r="D29" s="13">
        <v>1998.9</v>
      </c>
      <c r="E29" s="31">
        <v>81727.26</v>
      </c>
      <c r="F29" s="32" t="s">
        <v>141</v>
      </c>
      <c r="G29" s="31">
        <v>81727.26</v>
      </c>
      <c r="H29" s="31">
        <v>68244.64</v>
      </c>
      <c r="I29" s="33">
        <f t="shared" si="0"/>
        <v>28895.653931398414</v>
      </c>
      <c r="J29" s="33">
        <v>0</v>
      </c>
      <c r="K29" s="31">
        <f t="shared" si="2"/>
        <v>28895.653931398414</v>
      </c>
      <c r="L29" s="31">
        <f t="shared" si="3"/>
        <v>24128.711767810026</v>
      </c>
      <c r="M29" s="31">
        <f t="shared" si="4"/>
        <v>28895.653931398414</v>
      </c>
      <c r="N29" s="31">
        <f t="shared" si="5"/>
        <v>46793.708232189965</v>
      </c>
      <c r="O29" s="31">
        <v>0</v>
      </c>
      <c r="P29" s="31">
        <f t="shared" si="6"/>
        <v>46793.708232189965</v>
      </c>
      <c r="Q29" s="31">
        <f t="shared" si="7"/>
        <v>39074.10786279683</v>
      </c>
      <c r="R29" s="31">
        <f t="shared" si="8"/>
        <v>46793.708232189965</v>
      </c>
      <c r="S29" s="31">
        <f t="shared" si="9"/>
        <v>6037.897836411609</v>
      </c>
      <c r="T29" s="31">
        <v>0</v>
      </c>
      <c r="U29" s="31">
        <f t="shared" si="10"/>
        <v>6037.897836411609</v>
      </c>
      <c r="V29" s="31">
        <f t="shared" si="11"/>
        <v>5041.82036939314</v>
      </c>
      <c r="W29" s="63">
        <f t="shared" si="12"/>
        <v>6037.897836411609</v>
      </c>
      <c r="X29" s="75">
        <v>46541.4</v>
      </c>
      <c r="Y29" s="32" t="s">
        <v>141</v>
      </c>
      <c r="Z29" s="31">
        <v>46541.4</v>
      </c>
      <c r="AA29" s="31">
        <v>37022.94</v>
      </c>
      <c r="AB29" s="31">
        <v>46541.4</v>
      </c>
      <c r="AC29" s="75">
        <v>9276.28</v>
      </c>
      <c r="AD29" s="32" t="s">
        <v>141</v>
      </c>
      <c r="AE29" s="31">
        <v>9276.28</v>
      </c>
      <c r="AF29" s="31">
        <v>3750.23</v>
      </c>
      <c r="AG29" s="98">
        <f t="shared" si="13"/>
        <v>9276.28</v>
      </c>
      <c r="AH29" s="77" t="s">
        <v>141</v>
      </c>
      <c r="AI29" s="32" t="s">
        <v>141</v>
      </c>
      <c r="AJ29" s="32" t="s">
        <v>141</v>
      </c>
      <c r="AK29" s="32" t="s">
        <v>141</v>
      </c>
      <c r="AL29" s="99" t="str">
        <f t="shared" si="14"/>
        <v>0, 00</v>
      </c>
      <c r="AM29" s="75">
        <v>27708.86</v>
      </c>
      <c r="AN29" s="32" t="s">
        <v>141</v>
      </c>
      <c r="AO29" s="31">
        <v>27708.86</v>
      </c>
      <c r="AP29" s="31">
        <v>20014.13</v>
      </c>
      <c r="AQ29" s="98">
        <f t="shared" si="15"/>
        <v>27708.86</v>
      </c>
      <c r="AR29" s="75">
        <v>1259.46</v>
      </c>
      <c r="AS29" s="32" t="s">
        <v>141</v>
      </c>
      <c r="AT29" s="31">
        <v>1259.46</v>
      </c>
      <c r="AU29" s="31">
        <v>906.81</v>
      </c>
      <c r="AV29" s="98">
        <f t="shared" si="16"/>
        <v>1259.46</v>
      </c>
      <c r="AW29" s="67" t="s">
        <v>141</v>
      </c>
      <c r="AX29" s="32" t="s">
        <v>141</v>
      </c>
      <c r="AY29" s="32" t="s">
        <v>141</v>
      </c>
      <c r="AZ29" s="32" t="s">
        <v>141</v>
      </c>
      <c r="BA29" s="11"/>
    </row>
    <row r="30" spans="1:53" ht="14.25">
      <c r="A30" s="11">
        <f t="shared" si="1"/>
        <v>25</v>
      </c>
      <c r="B30" s="14" t="s">
        <v>8</v>
      </c>
      <c r="C30" s="13" t="s">
        <v>10</v>
      </c>
      <c r="D30" s="13">
        <v>2241.4</v>
      </c>
      <c r="E30" s="31">
        <v>91808.12</v>
      </c>
      <c r="F30" s="32" t="s">
        <v>141</v>
      </c>
      <c r="G30" s="31">
        <v>91808.12</v>
      </c>
      <c r="H30" s="31">
        <v>81763.75</v>
      </c>
      <c r="I30" s="33">
        <f t="shared" si="0"/>
        <v>32459.863007915566</v>
      </c>
      <c r="J30" s="33">
        <v>0</v>
      </c>
      <c r="K30" s="31">
        <f t="shared" si="2"/>
        <v>32459.863007915566</v>
      </c>
      <c r="L30" s="31">
        <f t="shared" si="3"/>
        <v>28908.555408970977</v>
      </c>
      <c r="M30" s="31">
        <f t="shared" si="4"/>
        <v>32459.863007915566</v>
      </c>
      <c r="N30" s="31">
        <f t="shared" si="5"/>
        <v>52565.59905013192</v>
      </c>
      <c r="O30" s="31">
        <v>0</v>
      </c>
      <c r="P30" s="31">
        <f t="shared" si="6"/>
        <v>52565.59905013192</v>
      </c>
      <c r="Q30" s="31">
        <f t="shared" si="7"/>
        <v>46814.600923482845</v>
      </c>
      <c r="R30" s="31">
        <f t="shared" si="8"/>
        <v>52565.59905013192</v>
      </c>
      <c r="S30" s="31">
        <f t="shared" si="9"/>
        <v>6782.657941952507</v>
      </c>
      <c r="T30" s="31">
        <v>0</v>
      </c>
      <c r="U30" s="31">
        <f t="shared" si="10"/>
        <v>6782.657941952507</v>
      </c>
      <c r="V30" s="31">
        <f t="shared" si="11"/>
        <v>6040.593667546174</v>
      </c>
      <c r="W30" s="63">
        <f t="shared" si="12"/>
        <v>6782.657941952507</v>
      </c>
      <c r="X30" s="75">
        <v>52282.08</v>
      </c>
      <c r="Y30" s="32" t="s">
        <v>141</v>
      </c>
      <c r="Z30" s="31">
        <v>52282.08</v>
      </c>
      <c r="AA30" s="31">
        <v>45061.54</v>
      </c>
      <c r="AB30" s="31">
        <v>52282.08</v>
      </c>
      <c r="AC30" s="75">
        <v>10420.48</v>
      </c>
      <c r="AD30" s="32" t="s">
        <v>141</v>
      </c>
      <c r="AE30" s="31">
        <v>10420.48</v>
      </c>
      <c r="AF30" s="31">
        <v>5675.64</v>
      </c>
      <c r="AG30" s="98">
        <f t="shared" si="13"/>
        <v>10420.48</v>
      </c>
      <c r="AH30" s="77" t="s">
        <v>141</v>
      </c>
      <c r="AI30" s="32" t="s">
        <v>141</v>
      </c>
      <c r="AJ30" s="32" t="s">
        <v>141</v>
      </c>
      <c r="AK30" s="32" t="s">
        <v>141</v>
      </c>
      <c r="AL30" s="99" t="str">
        <f t="shared" si="14"/>
        <v>0, 00</v>
      </c>
      <c r="AM30" s="75">
        <v>31126.98</v>
      </c>
      <c r="AN30" s="32" t="s">
        <v>141</v>
      </c>
      <c r="AO30" s="31">
        <v>31126.98</v>
      </c>
      <c r="AP30" s="31">
        <v>24985.51</v>
      </c>
      <c r="AQ30" s="98">
        <f t="shared" si="15"/>
        <v>31126.98</v>
      </c>
      <c r="AR30" s="75">
        <v>1414.82</v>
      </c>
      <c r="AS30" s="32" t="s">
        <v>141</v>
      </c>
      <c r="AT30" s="31">
        <v>1414.82</v>
      </c>
      <c r="AU30" s="31">
        <v>1193.48</v>
      </c>
      <c r="AV30" s="98">
        <f t="shared" si="16"/>
        <v>1414.82</v>
      </c>
      <c r="AW30" s="67" t="s">
        <v>141</v>
      </c>
      <c r="AX30" s="32" t="s">
        <v>141</v>
      </c>
      <c r="AY30" s="32" t="s">
        <v>141</v>
      </c>
      <c r="AZ30" s="32" t="s">
        <v>141</v>
      </c>
      <c r="BA30" s="11"/>
    </row>
    <row r="31" spans="1:53" ht="14.25">
      <c r="A31" s="11">
        <f t="shared" si="1"/>
        <v>26</v>
      </c>
      <c r="B31" s="14" t="s">
        <v>8</v>
      </c>
      <c r="C31" s="13">
        <v>6</v>
      </c>
      <c r="D31" s="13">
        <v>327.5</v>
      </c>
      <c r="E31" s="31">
        <v>13388.2</v>
      </c>
      <c r="F31" s="32" t="s">
        <v>141</v>
      </c>
      <c r="G31" s="31">
        <v>13388.2</v>
      </c>
      <c r="H31" s="31">
        <v>8172.44</v>
      </c>
      <c r="I31" s="33">
        <f t="shared" si="0"/>
        <v>4733.5588390501325</v>
      </c>
      <c r="J31" s="33">
        <v>0</v>
      </c>
      <c r="K31" s="31">
        <f t="shared" si="2"/>
        <v>4733.5588390501325</v>
      </c>
      <c r="L31" s="31">
        <f t="shared" si="3"/>
        <v>2889.464274406332</v>
      </c>
      <c r="M31" s="31">
        <f t="shared" si="4"/>
        <v>4733.5588390501325</v>
      </c>
      <c r="N31" s="31">
        <f t="shared" si="5"/>
        <v>7665.539313984169</v>
      </c>
      <c r="O31" s="31">
        <v>0</v>
      </c>
      <c r="P31" s="31">
        <f t="shared" si="6"/>
        <v>7665.539313984169</v>
      </c>
      <c r="Q31" s="31">
        <f t="shared" si="7"/>
        <v>4679.207071240105</v>
      </c>
      <c r="R31" s="31">
        <f t="shared" si="8"/>
        <v>7665.539313984169</v>
      </c>
      <c r="S31" s="31">
        <f t="shared" si="9"/>
        <v>989.1018469656993</v>
      </c>
      <c r="T31" s="31">
        <v>0</v>
      </c>
      <c r="U31" s="31">
        <f t="shared" si="10"/>
        <v>989.1018469656993</v>
      </c>
      <c r="V31" s="31">
        <f t="shared" si="11"/>
        <v>603.768654353562</v>
      </c>
      <c r="W31" s="63">
        <f t="shared" si="12"/>
        <v>989.1018469656993</v>
      </c>
      <c r="X31" s="75">
        <v>7624.2</v>
      </c>
      <c r="Y31" s="32" t="s">
        <v>141</v>
      </c>
      <c r="Z31" s="31">
        <v>7624.2</v>
      </c>
      <c r="AA31" s="31">
        <v>4468.59</v>
      </c>
      <c r="AB31" s="31">
        <v>7624.2</v>
      </c>
      <c r="AC31" s="75">
        <v>1519.6</v>
      </c>
      <c r="AD31" s="32" t="s">
        <v>141</v>
      </c>
      <c r="AE31" s="31">
        <v>1519.6</v>
      </c>
      <c r="AF31" s="31">
        <v>474.3</v>
      </c>
      <c r="AG31" s="98">
        <f t="shared" si="13"/>
        <v>1519.6</v>
      </c>
      <c r="AH31" s="77" t="s">
        <v>141</v>
      </c>
      <c r="AI31" s="32" t="s">
        <v>141</v>
      </c>
      <c r="AJ31" s="32" t="s">
        <v>141</v>
      </c>
      <c r="AK31" s="32" t="s">
        <v>141</v>
      </c>
      <c r="AL31" s="99" t="str">
        <f t="shared" si="14"/>
        <v>0, 00</v>
      </c>
      <c r="AM31" s="75">
        <v>4539.16</v>
      </c>
      <c r="AN31" s="32" t="s">
        <v>141</v>
      </c>
      <c r="AO31" s="31">
        <v>4539.16</v>
      </c>
      <c r="AP31" s="31">
        <v>2494.88</v>
      </c>
      <c r="AQ31" s="98">
        <f t="shared" si="15"/>
        <v>4539.16</v>
      </c>
      <c r="AR31" s="75">
        <v>206.33</v>
      </c>
      <c r="AS31" s="32" t="s">
        <v>141</v>
      </c>
      <c r="AT31" s="31">
        <v>206.33</v>
      </c>
      <c r="AU31" s="31">
        <v>95.45</v>
      </c>
      <c r="AV31" s="98">
        <f t="shared" si="16"/>
        <v>206.33</v>
      </c>
      <c r="AW31" s="67" t="s">
        <v>141</v>
      </c>
      <c r="AX31" s="32" t="s">
        <v>141</v>
      </c>
      <c r="AY31" s="32" t="s">
        <v>141</v>
      </c>
      <c r="AZ31" s="32" t="s">
        <v>141</v>
      </c>
      <c r="BA31" s="11"/>
    </row>
    <row r="32" spans="1:53" ht="14.25">
      <c r="A32" s="11">
        <f t="shared" si="1"/>
        <v>27</v>
      </c>
      <c r="B32" s="14" t="s">
        <v>8</v>
      </c>
      <c r="C32" s="13">
        <v>7</v>
      </c>
      <c r="D32" s="13">
        <v>116.5</v>
      </c>
      <c r="E32" s="31">
        <v>8264.16</v>
      </c>
      <c r="F32" s="32" t="s">
        <v>141</v>
      </c>
      <c r="G32" s="31">
        <v>8264.16</v>
      </c>
      <c r="H32" s="31">
        <v>4661.46</v>
      </c>
      <c r="I32" s="33">
        <f t="shared" si="0"/>
        <v>2921.8929815303427</v>
      </c>
      <c r="J32" s="33">
        <v>0</v>
      </c>
      <c r="K32" s="31">
        <f t="shared" si="2"/>
        <v>2921.8929815303427</v>
      </c>
      <c r="L32" s="31">
        <f t="shared" si="3"/>
        <v>1648.1151451187338</v>
      </c>
      <c r="M32" s="31">
        <f t="shared" si="4"/>
        <v>2921.8929815303427</v>
      </c>
      <c r="N32" s="31">
        <f t="shared" si="5"/>
        <v>4731.7222163588385</v>
      </c>
      <c r="O32" s="31">
        <v>0</v>
      </c>
      <c r="P32" s="31">
        <f t="shared" si="6"/>
        <v>4731.7222163588385</v>
      </c>
      <c r="Q32" s="31">
        <f t="shared" si="7"/>
        <v>2668.962585751979</v>
      </c>
      <c r="R32" s="31">
        <f t="shared" si="8"/>
        <v>4731.7222163588385</v>
      </c>
      <c r="S32" s="31">
        <f t="shared" si="9"/>
        <v>610.544802110818</v>
      </c>
      <c r="T32" s="31">
        <v>0</v>
      </c>
      <c r="U32" s="31">
        <f t="shared" si="10"/>
        <v>610.544802110818</v>
      </c>
      <c r="V32" s="31">
        <f t="shared" si="11"/>
        <v>344.38226912928764</v>
      </c>
      <c r="W32" s="63">
        <f t="shared" si="12"/>
        <v>610.544802110818</v>
      </c>
      <c r="X32" s="77" t="s">
        <v>141</v>
      </c>
      <c r="Y32" s="32" t="s">
        <v>141</v>
      </c>
      <c r="Z32" s="31" t="s">
        <v>141</v>
      </c>
      <c r="AA32" s="31" t="s">
        <v>141</v>
      </c>
      <c r="AB32" s="31" t="s">
        <v>141</v>
      </c>
      <c r="AC32" s="75">
        <v>539.16</v>
      </c>
      <c r="AD32" s="31" t="s">
        <v>141</v>
      </c>
      <c r="AE32" s="31">
        <v>539.16</v>
      </c>
      <c r="AF32" s="31">
        <v>162.04</v>
      </c>
      <c r="AG32" s="98">
        <f t="shared" si="13"/>
        <v>539.16</v>
      </c>
      <c r="AH32" s="77" t="s">
        <v>141</v>
      </c>
      <c r="AI32" s="32" t="s">
        <v>141</v>
      </c>
      <c r="AJ32" s="31" t="s">
        <v>141</v>
      </c>
      <c r="AK32" s="31" t="s">
        <v>141</v>
      </c>
      <c r="AL32" s="99" t="str">
        <f t="shared" si="14"/>
        <v>0, 00</v>
      </c>
      <c r="AM32" s="75">
        <v>1610.52</v>
      </c>
      <c r="AN32" s="31" t="s">
        <v>141</v>
      </c>
      <c r="AO32" s="31">
        <v>1610.52</v>
      </c>
      <c r="AP32" s="31">
        <v>818.8</v>
      </c>
      <c r="AQ32" s="98">
        <f t="shared" si="15"/>
        <v>1610.52</v>
      </c>
      <c r="AR32" s="75">
        <v>73.2</v>
      </c>
      <c r="AS32" s="32" t="s">
        <v>141</v>
      </c>
      <c r="AT32" s="31">
        <v>73.2</v>
      </c>
      <c r="AU32" s="31">
        <v>22.11</v>
      </c>
      <c r="AV32" s="98">
        <f t="shared" si="16"/>
        <v>73.2</v>
      </c>
      <c r="AW32" s="67" t="s">
        <v>141</v>
      </c>
      <c r="AX32" s="32" t="s">
        <v>141</v>
      </c>
      <c r="AY32" s="32" t="s">
        <v>141</v>
      </c>
      <c r="AZ32" s="32" t="s">
        <v>141</v>
      </c>
      <c r="BA32" s="11"/>
    </row>
    <row r="33" spans="1:53" ht="14.25">
      <c r="A33" s="11">
        <f t="shared" si="1"/>
        <v>28</v>
      </c>
      <c r="B33" s="14" t="s">
        <v>8</v>
      </c>
      <c r="C33" s="13">
        <v>8</v>
      </c>
      <c r="D33" s="13">
        <v>170.5</v>
      </c>
      <c r="E33" s="31">
        <v>12069.08</v>
      </c>
      <c r="F33" s="32" t="s">
        <v>141</v>
      </c>
      <c r="G33" s="31">
        <v>12069.08</v>
      </c>
      <c r="H33" s="31">
        <v>10057.1</v>
      </c>
      <c r="I33" s="33">
        <f t="shared" si="0"/>
        <v>4267.168126649077</v>
      </c>
      <c r="J33" s="33">
        <v>0</v>
      </c>
      <c r="K33" s="31">
        <f t="shared" si="2"/>
        <v>4267.168126649077</v>
      </c>
      <c r="L33" s="31">
        <f t="shared" si="3"/>
        <v>3555.808443271768</v>
      </c>
      <c r="M33" s="31">
        <f t="shared" si="4"/>
        <v>4267.168126649077</v>
      </c>
      <c r="N33" s="31">
        <f t="shared" si="5"/>
        <v>6910.264802110818</v>
      </c>
      <c r="O33" s="31">
        <v>0</v>
      </c>
      <c r="P33" s="31">
        <f t="shared" si="6"/>
        <v>6910.264802110818</v>
      </c>
      <c r="Q33" s="31">
        <f t="shared" si="7"/>
        <v>5758.286807387863</v>
      </c>
      <c r="R33" s="31">
        <f t="shared" si="8"/>
        <v>6910.264802110818</v>
      </c>
      <c r="S33" s="31">
        <f t="shared" si="9"/>
        <v>891.6470712401057</v>
      </c>
      <c r="T33" s="31">
        <v>0</v>
      </c>
      <c r="U33" s="31">
        <f t="shared" si="10"/>
        <v>891.6470712401057</v>
      </c>
      <c r="V33" s="31">
        <f t="shared" si="11"/>
        <v>743.0047493403695</v>
      </c>
      <c r="W33" s="63">
        <f t="shared" si="12"/>
        <v>891.6470712401057</v>
      </c>
      <c r="X33" s="77" t="s">
        <v>141</v>
      </c>
      <c r="Y33" s="32" t="s">
        <v>141</v>
      </c>
      <c r="Z33" s="32" t="s">
        <v>141</v>
      </c>
      <c r="AA33" s="32" t="s">
        <v>141</v>
      </c>
      <c r="AB33" s="32" t="s">
        <v>141</v>
      </c>
      <c r="AC33" s="75">
        <v>787.4</v>
      </c>
      <c r="AD33" s="32" t="s">
        <v>141</v>
      </c>
      <c r="AE33" s="31">
        <v>787.4</v>
      </c>
      <c r="AF33" s="31">
        <v>361.09</v>
      </c>
      <c r="AG33" s="98">
        <f t="shared" si="13"/>
        <v>787.4</v>
      </c>
      <c r="AH33" s="77" t="s">
        <v>141</v>
      </c>
      <c r="AI33" s="32" t="s">
        <v>141</v>
      </c>
      <c r="AJ33" s="32" t="s">
        <v>141</v>
      </c>
      <c r="AK33" s="32" t="s">
        <v>141</v>
      </c>
      <c r="AL33" s="99" t="str">
        <f t="shared" si="14"/>
        <v>0, 00</v>
      </c>
      <c r="AM33" s="75">
        <v>2352.04</v>
      </c>
      <c r="AN33" s="32" t="s">
        <v>141</v>
      </c>
      <c r="AO33" s="31">
        <v>2352.04</v>
      </c>
      <c r="AP33" s="31">
        <v>1786.02</v>
      </c>
      <c r="AQ33" s="98">
        <f t="shared" si="15"/>
        <v>2352.04</v>
      </c>
      <c r="AR33" s="75">
        <v>106.91</v>
      </c>
      <c r="AS33" s="32" t="s">
        <v>141</v>
      </c>
      <c r="AT33" s="31">
        <v>106.91</v>
      </c>
      <c r="AU33" s="31">
        <v>67.77</v>
      </c>
      <c r="AV33" s="98">
        <f t="shared" si="16"/>
        <v>106.91</v>
      </c>
      <c r="AW33" s="67" t="s">
        <v>141</v>
      </c>
      <c r="AX33" s="32" t="s">
        <v>141</v>
      </c>
      <c r="AY33" s="32" t="s">
        <v>141</v>
      </c>
      <c r="AZ33" s="32" t="s">
        <v>141</v>
      </c>
      <c r="BA33" s="11"/>
    </row>
    <row r="34" spans="1:53" ht="14.25">
      <c r="A34" s="11">
        <f t="shared" si="1"/>
        <v>29</v>
      </c>
      <c r="B34" s="14" t="s">
        <v>8</v>
      </c>
      <c r="C34" s="13">
        <v>9</v>
      </c>
      <c r="D34" s="13">
        <v>183.4</v>
      </c>
      <c r="E34" s="31">
        <v>13015.04</v>
      </c>
      <c r="F34" s="32" t="s">
        <v>141</v>
      </c>
      <c r="G34" s="31">
        <v>13015.04</v>
      </c>
      <c r="H34" s="31">
        <v>10445.74</v>
      </c>
      <c r="I34" s="33">
        <f t="shared" si="0"/>
        <v>4601.623641160951</v>
      </c>
      <c r="J34" s="33">
        <v>0</v>
      </c>
      <c r="K34" s="31">
        <f t="shared" si="2"/>
        <v>4601.623641160951</v>
      </c>
      <c r="L34" s="31">
        <f t="shared" si="3"/>
        <v>3693.216781002639</v>
      </c>
      <c r="M34" s="31">
        <f t="shared" si="4"/>
        <v>4601.623641160951</v>
      </c>
      <c r="N34" s="31">
        <f t="shared" si="5"/>
        <v>7451.8830606860165</v>
      </c>
      <c r="O34" s="31">
        <v>0</v>
      </c>
      <c r="P34" s="31">
        <f t="shared" si="6"/>
        <v>7451.8830606860165</v>
      </c>
      <c r="Q34" s="31">
        <f t="shared" si="7"/>
        <v>5980.806279683377</v>
      </c>
      <c r="R34" s="31">
        <f t="shared" si="8"/>
        <v>7451.8830606860165</v>
      </c>
      <c r="S34" s="31">
        <f t="shared" si="9"/>
        <v>961.5332981530345</v>
      </c>
      <c r="T34" s="31">
        <v>0</v>
      </c>
      <c r="U34" s="31">
        <f t="shared" si="10"/>
        <v>961.5332981530345</v>
      </c>
      <c r="V34" s="31">
        <f t="shared" si="11"/>
        <v>771.7169393139843</v>
      </c>
      <c r="W34" s="63">
        <f t="shared" si="12"/>
        <v>961.5332981530345</v>
      </c>
      <c r="X34" s="77" t="s">
        <v>141</v>
      </c>
      <c r="Y34" s="32" t="s">
        <v>141</v>
      </c>
      <c r="Z34" s="32" t="s">
        <v>141</v>
      </c>
      <c r="AA34" s="32" t="s">
        <v>141</v>
      </c>
      <c r="AB34" s="32" t="s">
        <v>141</v>
      </c>
      <c r="AC34" s="75">
        <v>849.12</v>
      </c>
      <c r="AD34" s="32" t="s">
        <v>141</v>
      </c>
      <c r="AE34" s="31">
        <v>849.12</v>
      </c>
      <c r="AF34" s="31">
        <v>492.38</v>
      </c>
      <c r="AG34" s="98">
        <f t="shared" si="13"/>
        <v>849.12</v>
      </c>
      <c r="AH34" s="77" t="s">
        <v>141</v>
      </c>
      <c r="AI34" s="32" t="s">
        <v>141</v>
      </c>
      <c r="AJ34" s="32" t="s">
        <v>141</v>
      </c>
      <c r="AK34" s="32" t="s">
        <v>141</v>
      </c>
      <c r="AL34" s="99" t="str">
        <f t="shared" si="14"/>
        <v>0, 00</v>
      </c>
      <c r="AM34" s="75">
        <v>2536.28</v>
      </c>
      <c r="AN34" s="32" t="s">
        <v>141</v>
      </c>
      <c r="AO34" s="31">
        <v>2536.28</v>
      </c>
      <c r="AP34" s="31">
        <v>1927.77</v>
      </c>
      <c r="AQ34" s="98">
        <f t="shared" si="15"/>
        <v>2536.28</v>
      </c>
      <c r="AR34" s="75">
        <v>115.28</v>
      </c>
      <c r="AS34" s="32" t="s">
        <v>141</v>
      </c>
      <c r="AT34" s="31">
        <v>115.28</v>
      </c>
      <c r="AU34" s="31">
        <v>92.06</v>
      </c>
      <c r="AV34" s="98">
        <f t="shared" si="16"/>
        <v>115.28</v>
      </c>
      <c r="AW34" s="67" t="s">
        <v>141</v>
      </c>
      <c r="AX34" s="32" t="s">
        <v>141</v>
      </c>
      <c r="AY34" s="32" t="s">
        <v>141</v>
      </c>
      <c r="AZ34" s="32" t="s">
        <v>141</v>
      </c>
      <c r="BA34" s="11"/>
    </row>
    <row r="35" spans="1:53" ht="14.25">
      <c r="A35" s="11">
        <f t="shared" si="1"/>
        <v>30</v>
      </c>
      <c r="B35" s="14" t="s">
        <v>8</v>
      </c>
      <c r="C35" s="13">
        <v>10</v>
      </c>
      <c r="D35" s="13">
        <v>161.3</v>
      </c>
      <c r="E35" s="31">
        <v>8133.14</v>
      </c>
      <c r="F35" s="32" t="s">
        <v>141</v>
      </c>
      <c r="G35" s="31">
        <v>8133.14</v>
      </c>
      <c r="H35" s="31">
        <v>8243.5</v>
      </c>
      <c r="I35" s="33">
        <f t="shared" si="0"/>
        <v>2875.569287598945</v>
      </c>
      <c r="J35" s="33">
        <v>0</v>
      </c>
      <c r="K35" s="31">
        <f t="shared" si="2"/>
        <v>2875.569287598945</v>
      </c>
      <c r="L35" s="31">
        <f t="shared" si="3"/>
        <v>2914.5883905013193</v>
      </c>
      <c r="M35" s="31">
        <f t="shared" si="4"/>
        <v>2875.569287598945</v>
      </c>
      <c r="N35" s="31">
        <f t="shared" si="5"/>
        <v>4656.705488126649</v>
      </c>
      <c r="O35" s="31">
        <v>0</v>
      </c>
      <c r="P35" s="31">
        <f t="shared" si="6"/>
        <v>4656.705488126649</v>
      </c>
      <c r="Q35" s="31">
        <f t="shared" si="7"/>
        <v>4719.893139841689</v>
      </c>
      <c r="R35" s="31">
        <f t="shared" si="8"/>
        <v>4656.705488126649</v>
      </c>
      <c r="S35" s="31">
        <f t="shared" si="9"/>
        <v>600.8652242744064</v>
      </c>
      <c r="T35" s="31">
        <v>0</v>
      </c>
      <c r="U35" s="31">
        <f t="shared" si="10"/>
        <v>600.8652242744064</v>
      </c>
      <c r="V35" s="31">
        <f t="shared" si="11"/>
        <v>609.0184696569921</v>
      </c>
      <c r="W35" s="63">
        <f t="shared" si="12"/>
        <v>600.8652242744064</v>
      </c>
      <c r="X35" s="75">
        <v>2570.16</v>
      </c>
      <c r="Y35" s="32" t="s">
        <v>141</v>
      </c>
      <c r="Z35" s="31">
        <v>2570.16</v>
      </c>
      <c r="AA35" s="31">
        <v>4339.64</v>
      </c>
      <c r="AB35" s="31">
        <v>2570.16</v>
      </c>
      <c r="AC35" s="75">
        <v>748.44</v>
      </c>
      <c r="AD35" s="32" t="s">
        <v>141</v>
      </c>
      <c r="AE35" s="31">
        <v>748.44</v>
      </c>
      <c r="AF35" s="31">
        <v>108.57</v>
      </c>
      <c r="AG35" s="98">
        <f t="shared" si="13"/>
        <v>748.44</v>
      </c>
      <c r="AH35" s="77" t="s">
        <v>141</v>
      </c>
      <c r="AI35" s="32" t="s">
        <v>141</v>
      </c>
      <c r="AJ35" s="32" t="s">
        <v>141</v>
      </c>
      <c r="AK35" s="32" t="s">
        <v>141</v>
      </c>
      <c r="AL35" s="99" t="str">
        <f t="shared" si="14"/>
        <v>0, 00</v>
      </c>
      <c r="AM35" s="75">
        <v>2235.62</v>
      </c>
      <c r="AN35" s="32" t="s">
        <v>141</v>
      </c>
      <c r="AO35" s="31">
        <v>2235.62</v>
      </c>
      <c r="AP35" s="31">
        <v>2202.13</v>
      </c>
      <c r="AQ35" s="98">
        <f t="shared" si="15"/>
        <v>2235.62</v>
      </c>
      <c r="AR35" s="75">
        <v>101.61</v>
      </c>
      <c r="AS35" s="32" t="s">
        <v>141</v>
      </c>
      <c r="AT35" s="31">
        <v>101.61</v>
      </c>
      <c r="AU35" s="31">
        <v>29.48</v>
      </c>
      <c r="AV35" s="98">
        <f t="shared" si="16"/>
        <v>101.61</v>
      </c>
      <c r="AW35" s="66" t="s">
        <v>141</v>
      </c>
      <c r="AX35" s="32" t="s">
        <v>141</v>
      </c>
      <c r="AY35" s="32" t="s">
        <v>141</v>
      </c>
      <c r="AZ35" s="31" t="s">
        <v>141</v>
      </c>
      <c r="BA35" s="11"/>
    </row>
    <row r="36" spans="1:53" ht="14.25">
      <c r="A36" s="11">
        <f t="shared" si="1"/>
        <v>31</v>
      </c>
      <c r="B36" s="14" t="s">
        <v>8</v>
      </c>
      <c r="C36" s="13">
        <v>11</v>
      </c>
      <c r="D36" s="13">
        <v>218.8</v>
      </c>
      <c r="E36" s="31">
        <v>8944.58</v>
      </c>
      <c r="F36" s="32" t="s">
        <v>141</v>
      </c>
      <c r="G36" s="31">
        <v>8944.58</v>
      </c>
      <c r="H36" s="31">
        <v>5940.05</v>
      </c>
      <c r="I36" s="33">
        <f t="shared" si="0"/>
        <v>3162.46364116095</v>
      </c>
      <c r="J36" s="33">
        <v>0</v>
      </c>
      <c r="K36" s="31">
        <f t="shared" si="2"/>
        <v>3162.46364116095</v>
      </c>
      <c r="L36" s="31">
        <f t="shared" si="3"/>
        <v>2100.1759894459105</v>
      </c>
      <c r="M36" s="31">
        <f t="shared" si="4"/>
        <v>3162.46364116095</v>
      </c>
      <c r="N36" s="31">
        <f t="shared" si="5"/>
        <v>5121.303060686016</v>
      </c>
      <c r="O36" s="31">
        <v>0</v>
      </c>
      <c r="P36" s="31">
        <f t="shared" si="6"/>
        <v>5121.303060686016</v>
      </c>
      <c r="Q36" s="31">
        <f t="shared" si="7"/>
        <v>3401.031266490765</v>
      </c>
      <c r="R36" s="31">
        <f t="shared" si="8"/>
        <v>5121.303060686016</v>
      </c>
      <c r="S36" s="31">
        <f t="shared" si="9"/>
        <v>660.8132981530343</v>
      </c>
      <c r="T36" s="31">
        <v>0</v>
      </c>
      <c r="U36" s="31">
        <f t="shared" si="10"/>
        <v>660.8132981530343</v>
      </c>
      <c r="V36" s="31">
        <f t="shared" si="11"/>
        <v>438.8427440633246</v>
      </c>
      <c r="W36" s="63">
        <f t="shared" si="12"/>
        <v>660.8132981530343</v>
      </c>
      <c r="X36" s="75">
        <v>5093.64</v>
      </c>
      <c r="Y36" s="32" t="s">
        <v>141</v>
      </c>
      <c r="Z36" s="31">
        <v>5093.64</v>
      </c>
      <c r="AA36" s="31">
        <v>3294.57</v>
      </c>
      <c r="AB36" s="31">
        <v>5093.64</v>
      </c>
      <c r="AC36" s="75">
        <v>1015.24</v>
      </c>
      <c r="AD36" s="32" t="s">
        <v>141</v>
      </c>
      <c r="AE36" s="31">
        <v>1015.24</v>
      </c>
      <c r="AF36" s="31">
        <v>472.77</v>
      </c>
      <c r="AG36" s="98">
        <f t="shared" si="13"/>
        <v>1015.24</v>
      </c>
      <c r="AH36" s="77" t="s">
        <v>141</v>
      </c>
      <c r="AI36" s="32" t="s">
        <v>141</v>
      </c>
      <c r="AJ36" s="32" t="s">
        <v>141</v>
      </c>
      <c r="AK36" s="32" t="s">
        <v>141</v>
      </c>
      <c r="AL36" s="99" t="str">
        <f t="shared" si="14"/>
        <v>0, 00</v>
      </c>
      <c r="AM36" s="75">
        <v>3032.6</v>
      </c>
      <c r="AN36" s="32" t="s">
        <v>141</v>
      </c>
      <c r="AO36" s="31">
        <v>3032.6</v>
      </c>
      <c r="AP36" s="31">
        <v>1868.72</v>
      </c>
      <c r="AQ36" s="98">
        <f t="shared" si="15"/>
        <v>3032.6</v>
      </c>
      <c r="AR36" s="75">
        <v>137.83</v>
      </c>
      <c r="AS36" s="32" t="s">
        <v>141</v>
      </c>
      <c r="AT36" s="31">
        <v>137.83</v>
      </c>
      <c r="AU36" s="31">
        <v>72.32</v>
      </c>
      <c r="AV36" s="98">
        <f t="shared" si="16"/>
        <v>137.83</v>
      </c>
      <c r="AW36" s="67" t="s">
        <v>141</v>
      </c>
      <c r="AX36" s="32" t="s">
        <v>141</v>
      </c>
      <c r="AY36" s="32" t="s">
        <v>141</v>
      </c>
      <c r="AZ36" s="32" t="s">
        <v>141</v>
      </c>
      <c r="BA36" s="11"/>
    </row>
    <row r="37" spans="1:53" ht="14.25">
      <c r="A37" s="11">
        <f t="shared" si="1"/>
        <v>32</v>
      </c>
      <c r="B37" s="14" t="s">
        <v>8</v>
      </c>
      <c r="C37" s="13">
        <v>12</v>
      </c>
      <c r="D37" s="13">
        <v>218.8</v>
      </c>
      <c r="E37" s="31">
        <v>14956.44</v>
      </c>
      <c r="F37" s="32" t="s">
        <v>141</v>
      </c>
      <c r="G37" s="31">
        <v>14956.44</v>
      </c>
      <c r="H37" s="31">
        <v>13879.44</v>
      </c>
      <c r="I37" s="33">
        <f t="shared" si="0"/>
        <v>5288.028918205805</v>
      </c>
      <c r="J37" s="33">
        <v>0</v>
      </c>
      <c r="K37" s="31">
        <f t="shared" si="2"/>
        <v>5288.028918205805</v>
      </c>
      <c r="L37" s="31">
        <f t="shared" si="3"/>
        <v>4907.242638522428</v>
      </c>
      <c r="M37" s="31">
        <f t="shared" si="4"/>
        <v>5288.028918205805</v>
      </c>
      <c r="N37" s="31">
        <f t="shared" si="5"/>
        <v>8563.44981530343</v>
      </c>
      <c r="O37" s="31">
        <v>0</v>
      </c>
      <c r="P37" s="31">
        <f t="shared" si="6"/>
        <v>8563.44981530343</v>
      </c>
      <c r="Q37" s="31">
        <f t="shared" si="7"/>
        <v>7946.803377308707</v>
      </c>
      <c r="R37" s="31">
        <f t="shared" si="8"/>
        <v>8563.44981530343</v>
      </c>
      <c r="S37" s="31">
        <f t="shared" si="9"/>
        <v>1104.9612664907652</v>
      </c>
      <c r="T37" s="31">
        <v>0</v>
      </c>
      <c r="U37" s="31">
        <f t="shared" si="10"/>
        <v>1104.9612664907652</v>
      </c>
      <c r="V37" s="31">
        <f t="shared" si="11"/>
        <v>1025.3939841688655</v>
      </c>
      <c r="W37" s="63">
        <f t="shared" si="12"/>
        <v>1104.9612664907652</v>
      </c>
      <c r="X37" s="77" t="s">
        <v>141</v>
      </c>
      <c r="Y37" s="32" t="s">
        <v>141</v>
      </c>
      <c r="Z37" s="31" t="s">
        <v>141</v>
      </c>
      <c r="AA37" s="31" t="s">
        <v>141</v>
      </c>
      <c r="AB37" s="31" t="s">
        <v>141</v>
      </c>
      <c r="AC37" s="75">
        <v>975.8</v>
      </c>
      <c r="AD37" s="31" t="s">
        <v>141</v>
      </c>
      <c r="AE37" s="31">
        <v>975.8</v>
      </c>
      <c r="AF37" s="31">
        <v>460.43</v>
      </c>
      <c r="AG37" s="98">
        <f t="shared" si="13"/>
        <v>975.8</v>
      </c>
      <c r="AH37" s="77" t="s">
        <v>141</v>
      </c>
      <c r="AI37" s="32" t="s">
        <v>141</v>
      </c>
      <c r="AJ37" s="31" t="s">
        <v>141</v>
      </c>
      <c r="AK37" s="31" t="s">
        <v>141</v>
      </c>
      <c r="AL37" s="99" t="str">
        <f t="shared" si="14"/>
        <v>0, 00</v>
      </c>
      <c r="AM37" s="75">
        <v>2914.86</v>
      </c>
      <c r="AN37" s="31" t="s">
        <v>141</v>
      </c>
      <c r="AO37" s="31">
        <v>2914.86</v>
      </c>
      <c r="AP37" s="31">
        <v>2587.88</v>
      </c>
      <c r="AQ37" s="98">
        <f t="shared" si="15"/>
        <v>2914.86</v>
      </c>
      <c r="AR37" s="75">
        <v>132.47</v>
      </c>
      <c r="AS37" s="32" t="s">
        <v>141</v>
      </c>
      <c r="AT37" s="31">
        <v>132.47</v>
      </c>
      <c r="AU37" s="31">
        <v>76.88</v>
      </c>
      <c r="AV37" s="98">
        <f t="shared" si="16"/>
        <v>132.47</v>
      </c>
      <c r="AW37" s="67" t="s">
        <v>141</v>
      </c>
      <c r="AX37" s="32" t="s">
        <v>141</v>
      </c>
      <c r="AY37" s="32" t="s">
        <v>141</v>
      </c>
      <c r="AZ37" s="32" t="s">
        <v>141</v>
      </c>
      <c r="BA37" s="11"/>
    </row>
    <row r="38" spans="1:53" ht="14.25">
      <c r="A38" s="11">
        <f t="shared" si="1"/>
        <v>33</v>
      </c>
      <c r="B38" s="14" t="s">
        <v>8</v>
      </c>
      <c r="C38" s="13">
        <v>13</v>
      </c>
      <c r="D38" s="13">
        <v>397.7</v>
      </c>
      <c r="E38" s="31">
        <v>28334.16</v>
      </c>
      <c r="F38" s="32" t="s">
        <v>141</v>
      </c>
      <c r="G38" s="31">
        <v>28334.16</v>
      </c>
      <c r="H38" s="31">
        <v>28156.73</v>
      </c>
      <c r="I38" s="33">
        <f t="shared" si="0"/>
        <v>10017.882427440632</v>
      </c>
      <c r="J38" s="33">
        <v>0</v>
      </c>
      <c r="K38" s="31">
        <f t="shared" si="2"/>
        <v>10017.882427440632</v>
      </c>
      <c r="L38" s="31">
        <f t="shared" si="3"/>
        <v>9955.149920844327</v>
      </c>
      <c r="M38" s="31">
        <f t="shared" si="4"/>
        <v>10017.882427440632</v>
      </c>
      <c r="N38" s="31">
        <f t="shared" si="5"/>
        <v>16222.98870712401</v>
      </c>
      <c r="O38" s="31">
        <v>0</v>
      </c>
      <c r="P38" s="31">
        <f t="shared" si="6"/>
        <v>16222.98870712401</v>
      </c>
      <c r="Q38" s="31">
        <f t="shared" si="7"/>
        <v>16121.39949868074</v>
      </c>
      <c r="R38" s="31">
        <f t="shared" si="8"/>
        <v>16222.98870712401</v>
      </c>
      <c r="S38" s="31">
        <f t="shared" si="9"/>
        <v>2093.2888654353565</v>
      </c>
      <c r="T38" s="31">
        <v>0</v>
      </c>
      <c r="U38" s="31">
        <f t="shared" si="10"/>
        <v>2093.2888654353565</v>
      </c>
      <c r="V38" s="31">
        <f t="shared" si="11"/>
        <v>2080.1805804749342</v>
      </c>
      <c r="W38" s="63">
        <f t="shared" si="12"/>
        <v>2093.2888654353565</v>
      </c>
      <c r="X38" s="77" t="s">
        <v>141</v>
      </c>
      <c r="Y38" s="32" t="s">
        <v>141</v>
      </c>
      <c r="Z38" s="31" t="s">
        <v>145</v>
      </c>
      <c r="AA38" s="31" t="s">
        <v>141</v>
      </c>
      <c r="AB38" s="31" t="s">
        <v>145</v>
      </c>
      <c r="AC38" s="75">
        <v>1848.56</v>
      </c>
      <c r="AD38" s="31" t="s">
        <v>141</v>
      </c>
      <c r="AE38" s="31">
        <v>1848.56</v>
      </c>
      <c r="AF38" s="31">
        <v>1308.23</v>
      </c>
      <c r="AG38" s="98">
        <f t="shared" si="13"/>
        <v>1848.56</v>
      </c>
      <c r="AH38" s="77" t="s">
        <v>141</v>
      </c>
      <c r="AI38" s="32" t="s">
        <v>141</v>
      </c>
      <c r="AJ38" s="31" t="s">
        <v>141</v>
      </c>
      <c r="AK38" s="31" t="s">
        <v>141</v>
      </c>
      <c r="AL38" s="99" t="str">
        <f t="shared" si="14"/>
        <v>0, 00</v>
      </c>
      <c r="AM38" s="75">
        <v>5521.88</v>
      </c>
      <c r="AN38" s="31" t="s">
        <v>141</v>
      </c>
      <c r="AO38" s="31">
        <v>5521.88</v>
      </c>
      <c r="AP38" s="31">
        <v>5170.56</v>
      </c>
      <c r="AQ38" s="98">
        <f t="shared" si="15"/>
        <v>5521.88</v>
      </c>
      <c r="AR38" s="75">
        <v>250.99</v>
      </c>
      <c r="AS38" s="32" t="s">
        <v>141</v>
      </c>
      <c r="AT38" s="31">
        <v>250.99</v>
      </c>
      <c r="AU38" s="31">
        <v>228.97</v>
      </c>
      <c r="AV38" s="98">
        <f t="shared" si="16"/>
        <v>250.99</v>
      </c>
      <c r="AW38" s="67" t="s">
        <v>141</v>
      </c>
      <c r="AX38" s="32" t="s">
        <v>141</v>
      </c>
      <c r="AY38" s="32" t="s">
        <v>141</v>
      </c>
      <c r="AZ38" s="32" t="s">
        <v>141</v>
      </c>
      <c r="BA38" s="11"/>
    </row>
    <row r="39" spans="1:53" ht="14.25">
      <c r="A39" s="11">
        <f t="shared" si="1"/>
        <v>34</v>
      </c>
      <c r="B39" s="14" t="s">
        <v>8</v>
      </c>
      <c r="C39" s="13">
        <v>14</v>
      </c>
      <c r="D39" s="13">
        <v>185.1</v>
      </c>
      <c r="E39" s="31">
        <v>7468.74</v>
      </c>
      <c r="F39" s="32" t="s">
        <v>141</v>
      </c>
      <c r="G39" s="31">
        <v>7468.74</v>
      </c>
      <c r="H39" s="31">
        <v>5253.62</v>
      </c>
      <c r="I39" s="33">
        <f t="shared" si="0"/>
        <v>2640.6626912928764</v>
      </c>
      <c r="J39" s="33">
        <v>0</v>
      </c>
      <c r="K39" s="31">
        <f t="shared" si="2"/>
        <v>2640.6626912928764</v>
      </c>
      <c r="L39" s="31">
        <f t="shared" si="3"/>
        <v>1857.4804221635884</v>
      </c>
      <c r="M39" s="31">
        <f t="shared" si="4"/>
        <v>2640.6626912928764</v>
      </c>
      <c r="N39" s="31">
        <f t="shared" si="5"/>
        <v>4276.297044854881</v>
      </c>
      <c r="O39" s="31">
        <v>0</v>
      </c>
      <c r="P39" s="31">
        <f t="shared" si="6"/>
        <v>4276.297044854881</v>
      </c>
      <c r="Q39" s="31">
        <f t="shared" si="7"/>
        <v>3008.0093403693927</v>
      </c>
      <c r="R39" s="31">
        <f t="shared" si="8"/>
        <v>4276.297044854881</v>
      </c>
      <c r="S39" s="31">
        <f t="shared" si="9"/>
        <v>551.7802638522428</v>
      </c>
      <c r="T39" s="31">
        <v>0</v>
      </c>
      <c r="U39" s="31">
        <f t="shared" si="10"/>
        <v>551.7802638522428</v>
      </c>
      <c r="V39" s="31">
        <f t="shared" si="11"/>
        <v>388.1302374670185</v>
      </c>
      <c r="W39" s="63">
        <f t="shared" si="12"/>
        <v>551.7802638522428</v>
      </c>
      <c r="X39" s="75">
        <v>4253.28</v>
      </c>
      <c r="Y39" s="32" t="s">
        <v>141</v>
      </c>
      <c r="Z39" s="31">
        <v>4253.28</v>
      </c>
      <c r="AA39" s="31">
        <v>2776.49</v>
      </c>
      <c r="AB39" s="31">
        <v>4253.28</v>
      </c>
      <c r="AC39" s="75">
        <v>847.72</v>
      </c>
      <c r="AD39" s="32" t="s">
        <v>141</v>
      </c>
      <c r="AE39" s="31">
        <v>847.72</v>
      </c>
      <c r="AF39" s="31">
        <v>112.64</v>
      </c>
      <c r="AG39" s="98">
        <f t="shared" si="13"/>
        <v>847.72</v>
      </c>
      <c r="AH39" s="77" t="s">
        <v>141</v>
      </c>
      <c r="AI39" s="32" t="s">
        <v>141</v>
      </c>
      <c r="AJ39" s="32" t="s">
        <v>141</v>
      </c>
      <c r="AK39" s="32" t="s">
        <v>141</v>
      </c>
      <c r="AL39" s="99" t="str">
        <f t="shared" si="14"/>
        <v>0, 00</v>
      </c>
      <c r="AM39" s="75">
        <v>2532.18</v>
      </c>
      <c r="AN39" s="32" t="s">
        <v>141</v>
      </c>
      <c r="AO39" s="31">
        <v>2532.18</v>
      </c>
      <c r="AP39" s="31">
        <v>1398.11</v>
      </c>
      <c r="AQ39" s="98">
        <f t="shared" si="15"/>
        <v>2532.18</v>
      </c>
      <c r="AR39" s="75">
        <v>115.09</v>
      </c>
      <c r="AS39" s="32" t="s">
        <v>141</v>
      </c>
      <c r="AT39" s="31">
        <v>115.09</v>
      </c>
      <c r="AU39" s="31">
        <v>30.58</v>
      </c>
      <c r="AV39" s="98">
        <f t="shared" si="16"/>
        <v>115.09</v>
      </c>
      <c r="AW39" s="67" t="s">
        <v>141</v>
      </c>
      <c r="AX39" s="32" t="s">
        <v>141</v>
      </c>
      <c r="AY39" s="32" t="s">
        <v>141</v>
      </c>
      <c r="AZ39" s="32" t="s">
        <v>141</v>
      </c>
      <c r="BA39" s="11"/>
    </row>
    <row r="40" spans="1:53" ht="14.25">
      <c r="A40" s="11">
        <f t="shared" si="1"/>
        <v>35</v>
      </c>
      <c r="B40" s="14" t="s">
        <v>8</v>
      </c>
      <c r="C40" s="13">
        <v>15</v>
      </c>
      <c r="D40" s="13">
        <v>393.8</v>
      </c>
      <c r="E40" s="31">
        <v>16098.66</v>
      </c>
      <c r="F40" s="32" t="s">
        <v>141</v>
      </c>
      <c r="G40" s="31">
        <v>16098.66</v>
      </c>
      <c r="H40" s="31">
        <v>15362.03</v>
      </c>
      <c r="I40" s="33">
        <f t="shared" si="0"/>
        <v>5691.874511873351</v>
      </c>
      <c r="J40" s="33">
        <v>0</v>
      </c>
      <c r="K40" s="31">
        <f t="shared" si="2"/>
        <v>5691.874511873351</v>
      </c>
      <c r="L40" s="31">
        <f t="shared" si="3"/>
        <v>5431.430131926122</v>
      </c>
      <c r="M40" s="31">
        <f t="shared" si="4"/>
        <v>5691.874511873351</v>
      </c>
      <c r="N40" s="31">
        <f t="shared" si="5"/>
        <v>9217.438575197888</v>
      </c>
      <c r="O40" s="31">
        <v>0</v>
      </c>
      <c r="P40" s="31">
        <f t="shared" si="6"/>
        <v>9217.438575197888</v>
      </c>
      <c r="Q40" s="31">
        <f t="shared" si="7"/>
        <v>8795.674168865435</v>
      </c>
      <c r="R40" s="31">
        <f t="shared" si="8"/>
        <v>9217.438575197888</v>
      </c>
      <c r="S40" s="31">
        <f t="shared" si="9"/>
        <v>1189.34691292876</v>
      </c>
      <c r="T40" s="31">
        <v>0</v>
      </c>
      <c r="U40" s="31">
        <f t="shared" si="10"/>
        <v>1189.34691292876</v>
      </c>
      <c r="V40" s="31">
        <f t="shared" si="11"/>
        <v>1134.9256992084433</v>
      </c>
      <c r="W40" s="63">
        <f t="shared" si="12"/>
        <v>1189.34691292876</v>
      </c>
      <c r="X40" s="75">
        <v>9167.52</v>
      </c>
      <c r="Y40" s="32" t="s">
        <v>141</v>
      </c>
      <c r="Z40" s="31">
        <v>9167.52</v>
      </c>
      <c r="AA40" s="31">
        <v>8212.81</v>
      </c>
      <c r="AB40" s="31">
        <v>9167.52</v>
      </c>
      <c r="AC40" s="75">
        <v>1827.26</v>
      </c>
      <c r="AD40" s="32" t="s">
        <v>141</v>
      </c>
      <c r="AE40" s="31">
        <v>1827.26</v>
      </c>
      <c r="AF40" s="31">
        <v>495.2</v>
      </c>
      <c r="AG40" s="98">
        <f t="shared" si="13"/>
        <v>1827.26</v>
      </c>
      <c r="AH40" s="77" t="s">
        <v>141</v>
      </c>
      <c r="AI40" s="32" t="s">
        <v>141</v>
      </c>
      <c r="AJ40" s="32" t="s">
        <v>141</v>
      </c>
      <c r="AK40" s="32" t="s">
        <v>141</v>
      </c>
      <c r="AL40" s="99" t="str">
        <f t="shared" si="14"/>
        <v>0, 00</v>
      </c>
      <c r="AM40" s="75">
        <v>5458.2</v>
      </c>
      <c r="AN40" s="32" t="s">
        <v>141</v>
      </c>
      <c r="AO40" s="31">
        <v>5458.2</v>
      </c>
      <c r="AP40" s="31">
        <v>4369.28</v>
      </c>
      <c r="AQ40" s="98">
        <f t="shared" si="15"/>
        <v>5458.2</v>
      </c>
      <c r="AR40" s="75">
        <v>248.08</v>
      </c>
      <c r="AS40" s="32" t="s">
        <v>141</v>
      </c>
      <c r="AT40" s="31">
        <v>248.08</v>
      </c>
      <c r="AU40" s="31">
        <v>120.74</v>
      </c>
      <c r="AV40" s="98">
        <f t="shared" si="16"/>
        <v>248.08</v>
      </c>
      <c r="AW40" s="67" t="s">
        <v>141</v>
      </c>
      <c r="AX40" s="32" t="s">
        <v>141</v>
      </c>
      <c r="AY40" s="32" t="s">
        <v>141</v>
      </c>
      <c r="AZ40" s="32" t="s">
        <v>141</v>
      </c>
      <c r="BA40" s="11"/>
    </row>
    <row r="41" spans="1:53" ht="14.25">
      <c r="A41" s="11">
        <f t="shared" si="1"/>
        <v>36</v>
      </c>
      <c r="B41" s="14" t="s">
        <v>8</v>
      </c>
      <c r="C41" s="13">
        <v>17</v>
      </c>
      <c r="D41" s="13">
        <v>408.7</v>
      </c>
      <c r="E41" s="31">
        <v>16719.92</v>
      </c>
      <c r="F41" s="32" t="s">
        <v>141</v>
      </c>
      <c r="G41" s="31">
        <v>16719.92</v>
      </c>
      <c r="H41" s="31">
        <v>9878.63</v>
      </c>
      <c r="I41" s="33">
        <f t="shared" si="0"/>
        <v>5911.528443271767</v>
      </c>
      <c r="J41" s="33">
        <v>0</v>
      </c>
      <c r="K41" s="31">
        <f t="shared" si="2"/>
        <v>5911.528443271767</v>
      </c>
      <c r="L41" s="31">
        <f t="shared" si="3"/>
        <v>3492.7082321899734</v>
      </c>
      <c r="M41" s="31">
        <f t="shared" si="4"/>
        <v>5911.528443271767</v>
      </c>
      <c r="N41" s="31">
        <f t="shared" si="5"/>
        <v>9573.146807387862</v>
      </c>
      <c r="O41" s="31">
        <v>0</v>
      </c>
      <c r="P41" s="31">
        <f t="shared" si="6"/>
        <v>9573.146807387862</v>
      </c>
      <c r="Q41" s="31">
        <f t="shared" si="7"/>
        <v>5656.1021372031655</v>
      </c>
      <c r="R41" s="31">
        <f t="shared" si="8"/>
        <v>9573.146807387862</v>
      </c>
      <c r="S41" s="31">
        <f t="shared" si="9"/>
        <v>1235.2447493403695</v>
      </c>
      <c r="T41" s="31">
        <v>0</v>
      </c>
      <c r="U41" s="31">
        <f t="shared" si="10"/>
        <v>1235.2447493403695</v>
      </c>
      <c r="V41" s="31">
        <f t="shared" si="11"/>
        <v>729.8196306068601</v>
      </c>
      <c r="W41" s="63">
        <f t="shared" si="12"/>
        <v>1235.2447493403695</v>
      </c>
      <c r="X41" s="75">
        <v>9521.52</v>
      </c>
      <c r="Y41" s="32" t="s">
        <v>141</v>
      </c>
      <c r="Z41" s="31">
        <v>9521.52</v>
      </c>
      <c r="AA41" s="31">
        <v>5394.02</v>
      </c>
      <c r="AB41" s="31">
        <v>9521.52</v>
      </c>
      <c r="AC41" s="75">
        <v>1897.76</v>
      </c>
      <c r="AD41" s="32" t="s">
        <v>141</v>
      </c>
      <c r="AE41" s="31">
        <v>1897.76</v>
      </c>
      <c r="AF41" s="31">
        <v>596.67</v>
      </c>
      <c r="AG41" s="98">
        <f t="shared" si="13"/>
        <v>1897.76</v>
      </c>
      <c r="AH41" s="77" t="s">
        <v>141</v>
      </c>
      <c r="AI41" s="32" t="s">
        <v>141</v>
      </c>
      <c r="AJ41" s="32" t="s">
        <v>141</v>
      </c>
      <c r="AK41" s="32" t="s">
        <v>141</v>
      </c>
      <c r="AL41" s="99" t="str">
        <f t="shared" si="14"/>
        <v>0, 00</v>
      </c>
      <c r="AM41" s="75">
        <v>5668.76</v>
      </c>
      <c r="AN41" s="32" t="s">
        <v>141</v>
      </c>
      <c r="AO41" s="31">
        <v>5668.76</v>
      </c>
      <c r="AP41" s="31">
        <v>2979.85</v>
      </c>
      <c r="AQ41" s="98">
        <f t="shared" si="15"/>
        <v>5668.76</v>
      </c>
      <c r="AR41" s="75">
        <v>257.68</v>
      </c>
      <c r="AS41" s="32" t="s">
        <v>141</v>
      </c>
      <c r="AT41" s="31">
        <v>257.68</v>
      </c>
      <c r="AU41" s="31">
        <v>116.69</v>
      </c>
      <c r="AV41" s="98">
        <f t="shared" si="16"/>
        <v>257.68</v>
      </c>
      <c r="AW41" s="67" t="s">
        <v>141</v>
      </c>
      <c r="AX41" s="32" t="s">
        <v>141</v>
      </c>
      <c r="AY41" s="32" t="s">
        <v>141</v>
      </c>
      <c r="AZ41" s="32" t="s">
        <v>141</v>
      </c>
      <c r="BA41" s="11"/>
    </row>
    <row r="42" spans="1:53" ht="14.25">
      <c r="A42" s="11">
        <f t="shared" si="1"/>
        <v>37</v>
      </c>
      <c r="B42" s="14" t="s">
        <v>8</v>
      </c>
      <c r="C42" s="13">
        <v>18</v>
      </c>
      <c r="D42" s="13">
        <v>238.7</v>
      </c>
      <c r="E42" s="31">
        <v>9733.6</v>
      </c>
      <c r="F42" s="32" t="s">
        <v>141</v>
      </c>
      <c r="G42" s="31">
        <v>9733.6</v>
      </c>
      <c r="H42" s="31">
        <v>10526.82</v>
      </c>
      <c r="I42" s="33">
        <f t="shared" si="0"/>
        <v>3441.4311345646443</v>
      </c>
      <c r="J42" s="33">
        <v>0</v>
      </c>
      <c r="K42" s="31">
        <f t="shared" si="2"/>
        <v>3441.4311345646443</v>
      </c>
      <c r="L42" s="31">
        <f t="shared" si="3"/>
        <v>3721.8835883905012</v>
      </c>
      <c r="M42" s="31">
        <f t="shared" si="4"/>
        <v>3441.4311345646443</v>
      </c>
      <c r="N42" s="31">
        <f t="shared" si="5"/>
        <v>5573.063852242744</v>
      </c>
      <c r="O42" s="31">
        <v>0</v>
      </c>
      <c r="P42" s="31">
        <f t="shared" si="6"/>
        <v>5573.063852242744</v>
      </c>
      <c r="Q42" s="31">
        <f t="shared" si="7"/>
        <v>6027.229393139841</v>
      </c>
      <c r="R42" s="31">
        <f t="shared" si="8"/>
        <v>5573.063852242744</v>
      </c>
      <c r="S42" s="31">
        <f t="shared" si="9"/>
        <v>719.1050131926122</v>
      </c>
      <c r="T42" s="31">
        <v>0</v>
      </c>
      <c r="U42" s="31">
        <f t="shared" si="10"/>
        <v>719.1050131926122</v>
      </c>
      <c r="V42" s="31">
        <f t="shared" si="11"/>
        <v>777.707018469657</v>
      </c>
      <c r="W42" s="63">
        <f t="shared" si="12"/>
        <v>719.1050131926122</v>
      </c>
      <c r="X42" s="75">
        <v>5542.92</v>
      </c>
      <c r="Y42" s="32" t="s">
        <v>141</v>
      </c>
      <c r="Z42" s="31">
        <v>5542.92</v>
      </c>
      <c r="AA42" s="31">
        <v>5818.64</v>
      </c>
      <c r="AB42" s="31">
        <v>5542.92</v>
      </c>
      <c r="AC42" s="75">
        <v>1104.8</v>
      </c>
      <c r="AD42" s="32" t="s">
        <v>141</v>
      </c>
      <c r="AE42" s="31">
        <v>1104.8</v>
      </c>
      <c r="AF42" s="31">
        <v>795.99</v>
      </c>
      <c r="AG42" s="98">
        <f t="shared" si="13"/>
        <v>1104.8</v>
      </c>
      <c r="AH42" s="77" t="s">
        <v>141</v>
      </c>
      <c r="AI42" s="32" t="s">
        <v>141</v>
      </c>
      <c r="AJ42" s="32" t="s">
        <v>141</v>
      </c>
      <c r="AK42" s="32" t="s">
        <v>141</v>
      </c>
      <c r="AL42" s="99" t="str">
        <f t="shared" si="14"/>
        <v>0, 00</v>
      </c>
      <c r="AM42" s="75">
        <v>3300.1</v>
      </c>
      <c r="AN42" s="32" t="s">
        <v>141</v>
      </c>
      <c r="AO42" s="31">
        <v>3300.1</v>
      </c>
      <c r="AP42" s="31">
        <v>3259.9</v>
      </c>
      <c r="AQ42" s="98">
        <f t="shared" si="15"/>
        <v>3300.1</v>
      </c>
      <c r="AR42" s="75">
        <v>150</v>
      </c>
      <c r="AS42" s="32" t="s">
        <v>141</v>
      </c>
      <c r="AT42" s="31">
        <v>150</v>
      </c>
      <c r="AU42" s="31">
        <v>142.99</v>
      </c>
      <c r="AV42" s="98">
        <f t="shared" si="16"/>
        <v>150</v>
      </c>
      <c r="AW42" s="67" t="s">
        <v>141</v>
      </c>
      <c r="AX42" s="32" t="s">
        <v>141</v>
      </c>
      <c r="AY42" s="32" t="s">
        <v>141</v>
      </c>
      <c r="AZ42" s="32" t="s">
        <v>141</v>
      </c>
      <c r="BA42" s="11"/>
    </row>
    <row r="43" spans="1:53" ht="14.25">
      <c r="A43" s="11">
        <f t="shared" si="1"/>
        <v>38</v>
      </c>
      <c r="B43" s="14" t="s">
        <v>8</v>
      </c>
      <c r="C43" s="13">
        <v>19</v>
      </c>
      <c r="D43" s="13">
        <v>347.5</v>
      </c>
      <c r="E43" s="31">
        <v>16752.8</v>
      </c>
      <c r="F43" s="32" t="s">
        <v>141</v>
      </c>
      <c r="G43" s="31">
        <v>16752.8</v>
      </c>
      <c r="H43" s="31">
        <v>16409.62</v>
      </c>
      <c r="I43" s="33">
        <f t="shared" si="0"/>
        <v>5923.153562005277</v>
      </c>
      <c r="J43" s="33">
        <v>0</v>
      </c>
      <c r="K43" s="31">
        <f t="shared" si="2"/>
        <v>5923.153562005277</v>
      </c>
      <c r="L43" s="31">
        <f t="shared" si="3"/>
        <v>5801.818153034301</v>
      </c>
      <c r="M43" s="31">
        <f t="shared" si="4"/>
        <v>5923.153562005277</v>
      </c>
      <c r="N43" s="31">
        <f t="shared" si="5"/>
        <v>9591.972559366755</v>
      </c>
      <c r="O43" s="31">
        <v>0</v>
      </c>
      <c r="P43" s="31">
        <f t="shared" si="6"/>
        <v>9591.972559366755</v>
      </c>
      <c r="Q43" s="31">
        <f t="shared" si="7"/>
        <v>9395.481635883905</v>
      </c>
      <c r="R43" s="31">
        <f t="shared" si="8"/>
        <v>9591.972559366755</v>
      </c>
      <c r="S43" s="31">
        <f t="shared" si="9"/>
        <v>1237.6738786279684</v>
      </c>
      <c r="T43" s="31">
        <v>0</v>
      </c>
      <c r="U43" s="31">
        <f t="shared" si="10"/>
        <v>1237.6738786279684</v>
      </c>
      <c r="V43" s="31">
        <f t="shared" si="11"/>
        <v>1212.3202110817942</v>
      </c>
      <c r="W43" s="63">
        <f t="shared" si="12"/>
        <v>1237.6738786279684</v>
      </c>
      <c r="X43" s="75">
        <v>9540.36</v>
      </c>
      <c r="Y43" s="32" t="s">
        <v>141</v>
      </c>
      <c r="Z43" s="31">
        <v>9540.36</v>
      </c>
      <c r="AA43" s="31">
        <v>8814.55</v>
      </c>
      <c r="AB43" s="31">
        <v>9540.36</v>
      </c>
      <c r="AC43" s="75">
        <v>1901.5</v>
      </c>
      <c r="AD43" s="32" t="s">
        <v>141</v>
      </c>
      <c r="AE43" s="31">
        <v>1901.5</v>
      </c>
      <c r="AF43" s="31">
        <v>707.2</v>
      </c>
      <c r="AG43" s="98">
        <f t="shared" si="13"/>
        <v>1901.5</v>
      </c>
      <c r="AH43" s="77" t="s">
        <v>141</v>
      </c>
      <c r="AI43" s="32" t="s">
        <v>141</v>
      </c>
      <c r="AJ43" s="32" t="s">
        <v>141</v>
      </c>
      <c r="AK43" s="32" t="s">
        <v>141</v>
      </c>
      <c r="AL43" s="99" t="str">
        <f t="shared" si="14"/>
        <v>0, 00</v>
      </c>
      <c r="AM43" s="75">
        <v>5679.64</v>
      </c>
      <c r="AN43" s="32" t="s">
        <v>141</v>
      </c>
      <c r="AO43" s="31">
        <v>5679.64</v>
      </c>
      <c r="AP43" s="31">
        <v>4711.34</v>
      </c>
      <c r="AQ43" s="98">
        <f t="shared" si="15"/>
        <v>5679.64</v>
      </c>
      <c r="AR43" s="75">
        <v>258.17</v>
      </c>
      <c r="AS43" s="32" t="s">
        <v>141</v>
      </c>
      <c r="AT43" s="31">
        <v>258.17</v>
      </c>
      <c r="AU43" s="31">
        <v>181.13</v>
      </c>
      <c r="AV43" s="98">
        <f t="shared" si="16"/>
        <v>258.17</v>
      </c>
      <c r="AW43" s="67" t="s">
        <v>141</v>
      </c>
      <c r="AX43" s="32" t="s">
        <v>141</v>
      </c>
      <c r="AY43" s="32" t="s">
        <v>141</v>
      </c>
      <c r="AZ43" s="32" t="s">
        <v>141</v>
      </c>
      <c r="BA43" s="11"/>
    </row>
    <row r="44" spans="1:53" ht="14.25">
      <c r="A44" s="11">
        <f t="shared" si="1"/>
        <v>39</v>
      </c>
      <c r="B44" s="14" t="s">
        <v>8</v>
      </c>
      <c r="C44" s="13">
        <v>20</v>
      </c>
      <c r="D44" s="13">
        <v>217</v>
      </c>
      <c r="E44" s="31">
        <v>8821.96</v>
      </c>
      <c r="F44" s="32" t="s">
        <v>141</v>
      </c>
      <c r="G44" s="31">
        <v>8821.96</v>
      </c>
      <c r="H44" s="31">
        <v>7608.45</v>
      </c>
      <c r="I44" s="33">
        <f t="shared" si="0"/>
        <v>3119.1098680738787</v>
      </c>
      <c r="J44" s="33">
        <v>0</v>
      </c>
      <c r="K44" s="31">
        <f t="shared" si="2"/>
        <v>3119.1098680738787</v>
      </c>
      <c r="L44" s="31">
        <f t="shared" si="3"/>
        <v>2690.058839050132</v>
      </c>
      <c r="M44" s="31">
        <f t="shared" si="4"/>
        <v>3119.1098680738787</v>
      </c>
      <c r="N44" s="31">
        <f t="shared" si="5"/>
        <v>5051.095831134564</v>
      </c>
      <c r="O44" s="31">
        <v>0</v>
      </c>
      <c r="P44" s="31">
        <f t="shared" si="6"/>
        <v>5051.095831134564</v>
      </c>
      <c r="Q44" s="31">
        <f t="shared" si="7"/>
        <v>4356.289313984169</v>
      </c>
      <c r="R44" s="31">
        <f t="shared" si="8"/>
        <v>5051.095831134564</v>
      </c>
      <c r="S44" s="31">
        <f t="shared" si="9"/>
        <v>651.7543007915567</v>
      </c>
      <c r="T44" s="31">
        <v>0</v>
      </c>
      <c r="U44" s="31">
        <f t="shared" si="10"/>
        <v>651.7543007915567</v>
      </c>
      <c r="V44" s="31">
        <f t="shared" si="11"/>
        <v>562.1018469656992</v>
      </c>
      <c r="W44" s="63">
        <f t="shared" si="12"/>
        <v>651.7543007915567</v>
      </c>
      <c r="X44" s="75">
        <v>5023.92</v>
      </c>
      <c r="Y44" s="32" t="s">
        <v>141</v>
      </c>
      <c r="Z44" s="31">
        <v>5023.92</v>
      </c>
      <c r="AA44" s="31">
        <v>4143.87</v>
      </c>
      <c r="AB44" s="31">
        <v>5023.92</v>
      </c>
      <c r="AC44" s="75">
        <v>1001.32</v>
      </c>
      <c r="AD44" s="32" t="s">
        <v>141</v>
      </c>
      <c r="AE44" s="31">
        <v>1001.32</v>
      </c>
      <c r="AF44" s="31">
        <v>420.07</v>
      </c>
      <c r="AG44" s="98">
        <f t="shared" si="13"/>
        <v>1001.32</v>
      </c>
      <c r="AH44" s="77" t="s">
        <v>141</v>
      </c>
      <c r="AI44" s="32" t="s">
        <v>141</v>
      </c>
      <c r="AJ44" s="32" t="s">
        <v>141</v>
      </c>
      <c r="AK44" s="32" t="s">
        <v>141</v>
      </c>
      <c r="AL44" s="99" t="str">
        <f t="shared" si="14"/>
        <v>0, 00</v>
      </c>
      <c r="AM44" s="75">
        <v>2990.9</v>
      </c>
      <c r="AN44" s="32" t="s">
        <v>141</v>
      </c>
      <c r="AO44" s="31">
        <v>2990.9</v>
      </c>
      <c r="AP44" s="31">
        <v>2279.26</v>
      </c>
      <c r="AQ44" s="98">
        <f t="shared" si="15"/>
        <v>2990.9</v>
      </c>
      <c r="AR44" s="77" t="s">
        <v>141</v>
      </c>
      <c r="AS44" s="32" t="s">
        <v>141</v>
      </c>
      <c r="AT44" s="32" t="s">
        <v>141</v>
      </c>
      <c r="AU44" s="32" t="s">
        <v>141</v>
      </c>
      <c r="AV44" s="98" t="str">
        <f t="shared" si="16"/>
        <v>0, 00</v>
      </c>
      <c r="AW44" s="67" t="s">
        <v>141</v>
      </c>
      <c r="AX44" s="32" t="s">
        <v>141</v>
      </c>
      <c r="AY44" s="32" t="s">
        <v>141</v>
      </c>
      <c r="AZ44" s="32" t="s">
        <v>141</v>
      </c>
      <c r="BA44" s="11"/>
    </row>
    <row r="45" spans="1:53" ht="14.25">
      <c r="A45" s="11">
        <f t="shared" si="1"/>
        <v>40</v>
      </c>
      <c r="B45" s="14" t="s">
        <v>8</v>
      </c>
      <c r="C45" s="13">
        <v>21</v>
      </c>
      <c r="D45" s="13">
        <v>403.8</v>
      </c>
      <c r="E45" s="31">
        <v>16507.28</v>
      </c>
      <c r="F45" s="32" t="s">
        <v>141</v>
      </c>
      <c r="G45" s="31">
        <v>16507.28</v>
      </c>
      <c r="H45" s="31">
        <v>14988.45</v>
      </c>
      <c r="I45" s="33">
        <f t="shared" si="0"/>
        <v>5836.347018469656</v>
      </c>
      <c r="J45" s="33">
        <v>0</v>
      </c>
      <c r="K45" s="31">
        <f t="shared" si="2"/>
        <v>5836.347018469656</v>
      </c>
      <c r="L45" s="31">
        <f t="shared" si="3"/>
        <v>5299.346437994724</v>
      </c>
      <c r="M45" s="31">
        <f t="shared" si="4"/>
        <v>5836.347018469656</v>
      </c>
      <c r="N45" s="31">
        <f t="shared" si="5"/>
        <v>9451.39778364116</v>
      </c>
      <c r="O45" s="31">
        <v>0</v>
      </c>
      <c r="P45" s="31">
        <f t="shared" si="6"/>
        <v>9451.39778364116</v>
      </c>
      <c r="Q45" s="31">
        <f t="shared" si="7"/>
        <v>8581.777440633246</v>
      </c>
      <c r="R45" s="31">
        <f t="shared" si="8"/>
        <v>9451.39778364116</v>
      </c>
      <c r="S45" s="31">
        <f t="shared" si="9"/>
        <v>1219.535197889182</v>
      </c>
      <c r="T45" s="31">
        <v>0</v>
      </c>
      <c r="U45" s="31">
        <f t="shared" si="10"/>
        <v>1219.535197889182</v>
      </c>
      <c r="V45" s="31">
        <f t="shared" si="11"/>
        <v>1107.3261213720318</v>
      </c>
      <c r="W45" s="63">
        <f t="shared" si="12"/>
        <v>1219.535197889182</v>
      </c>
      <c r="X45" s="75">
        <v>9400.44</v>
      </c>
      <c r="Y45" s="32" t="s">
        <v>141</v>
      </c>
      <c r="Z45" s="31">
        <v>9400.44</v>
      </c>
      <c r="AA45" s="31">
        <v>8064.53</v>
      </c>
      <c r="AB45" s="31">
        <v>9400.44</v>
      </c>
      <c r="AC45" s="75">
        <v>1873.62</v>
      </c>
      <c r="AD45" s="32" t="s">
        <v>141</v>
      </c>
      <c r="AE45" s="31">
        <v>1873.62</v>
      </c>
      <c r="AF45" s="31">
        <v>662.62</v>
      </c>
      <c r="AG45" s="98">
        <f t="shared" si="13"/>
        <v>1873.62</v>
      </c>
      <c r="AH45" s="77" t="s">
        <v>141</v>
      </c>
      <c r="AI45" s="32" t="s">
        <v>141</v>
      </c>
      <c r="AJ45" s="32" t="s">
        <v>141</v>
      </c>
      <c r="AK45" s="32" t="s">
        <v>141</v>
      </c>
      <c r="AL45" s="99" t="str">
        <f t="shared" si="14"/>
        <v>0, 00</v>
      </c>
      <c r="AM45" s="75">
        <v>5596.74</v>
      </c>
      <c r="AN45" s="32" t="s">
        <v>141</v>
      </c>
      <c r="AO45" s="31">
        <v>5596.74</v>
      </c>
      <c r="AP45" s="31">
        <v>4301.44</v>
      </c>
      <c r="AQ45" s="98">
        <f t="shared" si="15"/>
        <v>5596.74</v>
      </c>
      <c r="AR45" s="75">
        <v>254.4</v>
      </c>
      <c r="AS45" s="32" t="s">
        <v>141</v>
      </c>
      <c r="AT45" s="31">
        <v>254.4</v>
      </c>
      <c r="AU45" s="31">
        <v>148.29</v>
      </c>
      <c r="AV45" s="98">
        <f t="shared" si="16"/>
        <v>254.4</v>
      </c>
      <c r="AW45" s="67" t="s">
        <v>141</v>
      </c>
      <c r="AX45" s="32" t="s">
        <v>141</v>
      </c>
      <c r="AY45" s="32" t="s">
        <v>141</v>
      </c>
      <c r="AZ45" s="32" t="s">
        <v>141</v>
      </c>
      <c r="BA45" s="11"/>
    </row>
    <row r="46" spans="1:53" ht="14.25">
      <c r="A46" s="11">
        <f t="shared" si="1"/>
        <v>41</v>
      </c>
      <c r="B46" s="14" t="s">
        <v>8</v>
      </c>
      <c r="C46" s="13">
        <v>23</v>
      </c>
      <c r="D46" s="13">
        <v>405.2</v>
      </c>
      <c r="E46" s="31">
        <v>22691.44</v>
      </c>
      <c r="F46" s="32" t="s">
        <v>141</v>
      </c>
      <c r="G46" s="31">
        <v>22691.44</v>
      </c>
      <c r="H46" s="31">
        <v>14637.8</v>
      </c>
      <c r="I46" s="33">
        <f t="shared" si="0"/>
        <v>8022.831029023747</v>
      </c>
      <c r="J46" s="33">
        <v>0</v>
      </c>
      <c r="K46" s="31">
        <f t="shared" si="2"/>
        <v>8022.831029023747</v>
      </c>
      <c r="L46" s="31">
        <f t="shared" si="3"/>
        <v>5175.369920844327</v>
      </c>
      <c r="M46" s="31">
        <f t="shared" si="4"/>
        <v>8022.831029023747</v>
      </c>
      <c r="N46" s="31">
        <f t="shared" si="5"/>
        <v>12992.196517150394</v>
      </c>
      <c r="O46" s="31">
        <v>0</v>
      </c>
      <c r="P46" s="31">
        <f t="shared" si="6"/>
        <v>12992.196517150394</v>
      </c>
      <c r="Q46" s="31">
        <f t="shared" si="7"/>
        <v>8381.009498680738</v>
      </c>
      <c r="R46" s="31">
        <f t="shared" si="8"/>
        <v>12992.196517150394</v>
      </c>
      <c r="S46" s="31">
        <f t="shared" si="9"/>
        <v>1676.4124538258575</v>
      </c>
      <c r="T46" s="31">
        <v>0</v>
      </c>
      <c r="U46" s="31">
        <f t="shared" si="10"/>
        <v>1676.4124538258575</v>
      </c>
      <c r="V46" s="31">
        <f t="shared" si="11"/>
        <v>1081.420580474934</v>
      </c>
      <c r="W46" s="63">
        <f t="shared" si="12"/>
        <v>1676.4124538258575</v>
      </c>
      <c r="X46" s="75">
        <v>4732.92</v>
      </c>
      <c r="Y46" s="32" t="s">
        <v>141</v>
      </c>
      <c r="Z46" s="31">
        <v>4732.92</v>
      </c>
      <c r="AA46" s="31">
        <v>2319.09</v>
      </c>
      <c r="AB46" s="31">
        <v>4732.92</v>
      </c>
      <c r="AC46" s="75">
        <v>1881.54</v>
      </c>
      <c r="AD46" s="32" t="s">
        <v>141</v>
      </c>
      <c r="AE46" s="31">
        <v>1881.54</v>
      </c>
      <c r="AF46" s="31">
        <v>487.22</v>
      </c>
      <c r="AG46" s="98">
        <f t="shared" si="13"/>
        <v>1881.54</v>
      </c>
      <c r="AH46" s="77" t="s">
        <v>141</v>
      </c>
      <c r="AI46" s="32" t="s">
        <v>141</v>
      </c>
      <c r="AJ46" s="32" t="s">
        <v>141</v>
      </c>
      <c r="AK46" s="32" t="s">
        <v>141</v>
      </c>
      <c r="AL46" s="99" t="str">
        <f t="shared" si="14"/>
        <v>0, 00</v>
      </c>
      <c r="AM46" s="75">
        <v>5620.14</v>
      </c>
      <c r="AN46" s="32" t="s">
        <v>141</v>
      </c>
      <c r="AO46" s="31">
        <v>5620.14</v>
      </c>
      <c r="AP46" s="31">
        <v>3012.34</v>
      </c>
      <c r="AQ46" s="98">
        <f t="shared" si="15"/>
        <v>5620.14</v>
      </c>
      <c r="AR46" s="75">
        <v>255.47</v>
      </c>
      <c r="AS46" s="32" t="s">
        <v>141</v>
      </c>
      <c r="AT46" s="31">
        <v>255.47</v>
      </c>
      <c r="AU46" s="31">
        <v>84.75</v>
      </c>
      <c r="AV46" s="98">
        <f t="shared" si="16"/>
        <v>255.47</v>
      </c>
      <c r="AW46" s="67" t="s">
        <v>141</v>
      </c>
      <c r="AX46" s="32" t="s">
        <v>141</v>
      </c>
      <c r="AY46" s="32" t="s">
        <v>141</v>
      </c>
      <c r="AZ46" s="32" t="s">
        <v>141</v>
      </c>
      <c r="BA46" s="11"/>
    </row>
    <row r="47" spans="1:53" ht="14.25">
      <c r="A47" s="11">
        <f t="shared" si="1"/>
        <v>42</v>
      </c>
      <c r="B47" s="14" t="s">
        <v>8</v>
      </c>
      <c r="C47" s="13">
        <v>24</v>
      </c>
      <c r="D47" s="13">
        <v>188.1</v>
      </c>
      <c r="E47" s="31">
        <v>10679.76</v>
      </c>
      <c r="F47" s="32" t="s">
        <v>141</v>
      </c>
      <c r="G47" s="31">
        <v>10679.76</v>
      </c>
      <c r="H47" s="31">
        <v>10178.39</v>
      </c>
      <c r="I47" s="33">
        <f t="shared" si="0"/>
        <v>3775.9573614775727</v>
      </c>
      <c r="J47" s="33">
        <v>0</v>
      </c>
      <c r="K47" s="31">
        <f t="shared" si="2"/>
        <v>3775.9573614775727</v>
      </c>
      <c r="L47" s="31">
        <f t="shared" si="3"/>
        <v>3598.691978891821</v>
      </c>
      <c r="M47" s="31">
        <f t="shared" si="4"/>
        <v>3775.9573614775727</v>
      </c>
      <c r="N47" s="31">
        <f t="shared" si="5"/>
        <v>6114.796622691292</v>
      </c>
      <c r="O47" s="31">
        <v>0</v>
      </c>
      <c r="P47" s="31">
        <f t="shared" si="6"/>
        <v>6114.796622691292</v>
      </c>
      <c r="Q47" s="31">
        <f t="shared" si="7"/>
        <v>5827.73253298153</v>
      </c>
      <c r="R47" s="31">
        <f t="shared" si="8"/>
        <v>6114.796622691292</v>
      </c>
      <c r="S47" s="31">
        <f t="shared" si="9"/>
        <v>789.0060158311346</v>
      </c>
      <c r="T47" s="31">
        <v>0</v>
      </c>
      <c r="U47" s="31">
        <f t="shared" si="10"/>
        <v>789.0060158311346</v>
      </c>
      <c r="V47" s="31">
        <f t="shared" si="11"/>
        <v>751.9654881266491</v>
      </c>
      <c r="W47" s="63">
        <f t="shared" si="12"/>
        <v>789.0060158311346</v>
      </c>
      <c r="X47" s="77" t="s">
        <v>141</v>
      </c>
      <c r="Y47" s="32" t="s">
        <v>141</v>
      </c>
      <c r="Z47" s="32" t="s">
        <v>141</v>
      </c>
      <c r="AA47" s="32" t="s">
        <v>141</v>
      </c>
      <c r="AB47" s="32" t="s">
        <v>141</v>
      </c>
      <c r="AC47" s="75">
        <v>658.4</v>
      </c>
      <c r="AD47" s="32" t="s">
        <v>141</v>
      </c>
      <c r="AE47" s="31">
        <v>658.4</v>
      </c>
      <c r="AF47" s="31">
        <v>215.05</v>
      </c>
      <c r="AG47" s="98">
        <f t="shared" si="13"/>
        <v>658.4</v>
      </c>
      <c r="AH47" s="77" t="s">
        <v>141</v>
      </c>
      <c r="AI47" s="32" t="s">
        <v>141</v>
      </c>
      <c r="AJ47" s="32" t="s">
        <v>141</v>
      </c>
      <c r="AK47" s="32" t="s">
        <v>141</v>
      </c>
      <c r="AL47" s="99" t="str">
        <f t="shared" si="14"/>
        <v>0, 00</v>
      </c>
      <c r="AM47" s="75">
        <v>2057.14</v>
      </c>
      <c r="AN47" s="32" t="s">
        <v>141</v>
      </c>
      <c r="AO47" s="31">
        <v>2057.14</v>
      </c>
      <c r="AP47" s="31">
        <v>1694.39</v>
      </c>
      <c r="AQ47" s="98">
        <f t="shared" si="15"/>
        <v>2057.14</v>
      </c>
      <c r="AR47" s="75">
        <v>119.07</v>
      </c>
      <c r="AS47" s="32" t="s">
        <v>141</v>
      </c>
      <c r="AT47" s="31">
        <v>119.07</v>
      </c>
      <c r="AU47" s="31">
        <v>38.62</v>
      </c>
      <c r="AV47" s="98">
        <f t="shared" si="16"/>
        <v>119.07</v>
      </c>
      <c r="AW47" s="67" t="s">
        <v>141</v>
      </c>
      <c r="AX47" s="32" t="s">
        <v>141</v>
      </c>
      <c r="AY47" s="32" t="s">
        <v>141</v>
      </c>
      <c r="AZ47" s="32" t="s">
        <v>141</v>
      </c>
      <c r="BA47" s="11"/>
    </row>
    <row r="48" spans="1:53" ht="14.25">
      <c r="A48" s="11">
        <f t="shared" si="1"/>
        <v>43</v>
      </c>
      <c r="B48" s="14" t="s">
        <v>11</v>
      </c>
      <c r="C48" s="13">
        <v>17</v>
      </c>
      <c r="D48" s="13">
        <v>1248.3</v>
      </c>
      <c r="E48" s="31">
        <v>50887.34</v>
      </c>
      <c r="F48" s="32" t="s">
        <v>141</v>
      </c>
      <c r="G48" s="31">
        <v>50887.34</v>
      </c>
      <c r="H48" s="31">
        <v>47440.15</v>
      </c>
      <c r="I48" s="33">
        <f t="shared" si="0"/>
        <v>17991.829973614775</v>
      </c>
      <c r="J48" s="33">
        <v>0</v>
      </c>
      <c r="K48" s="31">
        <f t="shared" si="2"/>
        <v>17991.829973614775</v>
      </c>
      <c r="L48" s="31">
        <f t="shared" si="3"/>
        <v>16773.0345646438</v>
      </c>
      <c r="M48" s="31">
        <f t="shared" si="4"/>
        <v>17991.829973614775</v>
      </c>
      <c r="N48" s="31">
        <f t="shared" si="5"/>
        <v>29136.02316622691</v>
      </c>
      <c r="O48" s="31">
        <v>0</v>
      </c>
      <c r="P48" s="31">
        <f t="shared" si="6"/>
        <v>29136.02316622691</v>
      </c>
      <c r="Q48" s="31">
        <f t="shared" si="7"/>
        <v>27162.302242744063</v>
      </c>
      <c r="R48" s="31">
        <f t="shared" si="8"/>
        <v>29136.02316622691</v>
      </c>
      <c r="S48" s="31">
        <f t="shared" si="9"/>
        <v>3759.486860158311</v>
      </c>
      <c r="T48" s="31">
        <v>0</v>
      </c>
      <c r="U48" s="31">
        <f t="shared" si="10"/>
        <v>3759.486860158311</v>
      </c>
      <c r="V48" s="31">
        <f t="shared" si="11"/>
        <v>3504.8131926121373</v>
      </c>
      <c r="W48" s="63">
        <f t="shared" si="12"/>
        <v>3759.486860158311</v>
      </c>
      <c r="X48" s="75">
        <v>28978.8</v>
      </c>
      <c r="Y48" s="32" t="s">
        <v>141</v>
      </c>
      <c r="Z48" s="31">
        <v>28978.8</v>
      </c>
      <c r="AA48" s="31">
        <v>25956.61</v>
      </c>
      <c r="AB48" s="31">
        <v>28978.8</v>
      </c>
      <c r="AC48" s="75">
        <v>5775.86</v>
      </c>
      <c r="AD48" s="32" t="s">
        <v>141</v>
      </c>
      <c r="AE48" s="31">
        <v>5775.86</v>
      </c>
      <c r="AF48" s="31">
        <v>3058.24</v>
      </c>
      <c r="AG48" s="98">
        <f t="shared" si="13"/>
        <v>5775.86</v>
      </c>
      <c r="AH48" s="77" t="s">
        <v>141</v>
      </c>
      <c r="AI48" s="32" t="s">
        <v>141</v>
      </c>
      <c r="AJ48" s="32" t="s">
        <v>141</v>
      </c>
      <c r="AK48" s="32" t="s">
        <v>141</v>
      </c>
      <c r="AL48" s="99" t="str">
        <f t="shared" si="14"/>
        <v>0, 00</v>
      </c>
      <c r="AM48" s="75">
        <v>17253.1</v>
      </c>
      <c r="AN48" s="32" t="s">
        <v>141</v>
      </c>
      <c r="AO48" s="31">
        <v>17253.1</v>
      </c>
      <c r="AP48" s="31">
        <v>14281.82</v>
      </c>
      <c r="AQ48" s="98">
        <f t="shared" si="15"/>
        <v>17253.1</v>
      </c>
      <c r="AR48" s="75">
        <v>784.19</v>
      </c>
      <c r="AS48" s="32" t="s">
        <v>141</v>
      </c>
      <c r="AT48" s="31">
        <v>784.19</v>
      </c>
      <c r="AU48" s="31">
        <v>612.37</v>
      </c>
      <c r="AV48" s="98">
        <f t="shared" si="16"/>
        <v>784.19</v>
      </c>
      <c r="AW48" s="67" t="s">
        <v>141</v>
      </c>
      <c r="AX48" s="32" t="s">
        <v>141</v>
      </c>
      <c r="AY48" s="32" t="s">
        <v>141</v>
      </c>
      <c r="AZ48" s="32" t="s">
        <v>141</v>
      </c>
      <c r="BA48" s="11"/>
    </row>
    <row r="49" spans="1:53" ht="14.25">
      <c r="A49" s="11">
        <f t="shared" si="1"/>
        <v>44</v>
      </c>
      <c r="B49" s="14" t="s">
        <v>11</v>
      </c>
      <c r="C49" s="13">
        <v>19</v>
      </c>
      <c r="D49" s="13">
        <v>1246</v>
      </c>
      <c r="E49" s="31">
        <v>50955.66</v>
      </c>
      <c r="F49" s="32" t="s">
        <v>141</v>
      </c>
      <c r="G49" s="31">
        <v>50955.66</v>
      </c>
      <c r="H49" s="31">
        <v>39870.89</v>
      </c>
      <c r="I49" s="33">
        <f t="shared" si="0"/>
        <v>18015.985329815307</v>
      </c>
      <c r="J49" s="33">
        <v>0</v>
      </c>
      <c r="K49" s="31">
        <f t="shared" si="2"/>
        <v>18015.985329815307</v>
      </c>
      <c r="L49" s="31">
        <f t="shared" si="3"/>
        <v>14096.831820580475</v>
      </c>
      <c r="M49" s="31">
        <f t="shared" si="4"/>
        <v>18015.985329815307</v>
      </c>
      <c r="N49" s="31">
        <f t="shared" si="5"/>
        <v>29175.14042216359</v>
      </c>
      <c r="O49" s="31">
        <v>0</v>
      </c>
      <c r="P49" s="31">
        <f t="shared" si="6"/>
        <v>29175.14042216359</v>
      </c>
      <c r="Q49" s="31">
        <f t="shared" si="7"/>
        <v>22828.451530343005</v>
      </c>
      <c r="R49" s="31">
        <f t="shared" si="8"/>
        <v>29175.14042216359</v>
      </c>
      <c r="S49" s="31">
        <f t="shared" si="9"/>
        <v>3764.534248021109</v>
      </c>
      <c r="T49" s="31">
        <v>0</v>
      </c>
      <c r="U49" s="31">
        <f t="shared" si="10"/>
        <v>3764.534248021109</v>
      </c>
      <c r="V49" s="31">
        <f t="shared" si="11"/>
        <v>2945.6066490765174</v>
      </c>
      <c r="W49" s="63">
        <f t="shared" si="12"/>
        <v>3764.534248021109</v>
      </c>
      <c r="X49" s="75">
        <v>29017.84</v>
      </c>
      <c r="Y49" s="32" t="s">
        <v>141</v>
      </c>
      <c r="Z49" s="31">
        <v>29017.84</v>
      </c>
      <c r="AA49" s="31">
        <v>21576.52</v>
      </c>
      <c r="AB49" s="31">
        <v>29017.84</v>
      </c>
      <c r="AC49" s="75">
        <v>5783.8</v>
      </c>
      <c r="AD49" s="32" t="s">
        <v>141</v>
      </c>
      <c r="AE49" s="31">
        <v>5783.8</v>
      </c>
      <c r="AF49" s="31">
        <v>2910.9</v>
      </c>
      <c r="AG49" s="98">
        <f t="shared" si="13"/>
        <v>5783.8</v>
      </c>
      <c r="AH49" s="77" t="s">
        <v>141</v>
      </c>
      <c r="AI49" s="32" t="s">
        <v>141</v>
      </c>
      <c r="AJ49" s="32" t="s">
        <v>141</v>
      </c>
      <c r="AK49" s="32" t="s">
        <v>141</v>
      </c>
      <c r="AL49" s="99" t="str">
        <f t="shared" si="14"/>
        <v>0, 00</v>
      </c>
      <c r="AM49" s="75">
        <v>17276.06</v>
      </c>
      <c r="AN49" s="32" t="s">
        <v>141</v>
      </c>
      <c r="AO49" s="31">
        <v>17276.06</v>
      </c>
      <c r="AP49" s="31">
        <v>11956.4</v>
      </c>
      <c r="AQ49" s="98">
        <f t="shared" si="15"/>
        <v>17276.06</v>
      </c>
      <c r="AR49" s="75">
        <v>785.29</v>
      </c>
      <c r="AS49" s="32" t="s">
        <v>141</v>
      </c>
      <c r="AT49" s="31">
        <v>785.29</v>
      </c>
      <c r="AU49" s="31">
        <v>618.37</v>
      </c>
      <c r="AV49" s="98">
        <f t="shared" si="16"/>
        <v>785.29</v>
      </c>
      <c r="AW49" s="67" t="s">
        <v>141</v>
      </c>
      <c r="AX49" s="32" t="s">
        <v>141</v>
      </c>
      <c r="AY49" s="32" t="s">
        <v>141</v>
      </c>
      <c r="AZ49" s="32" t="s">
        <v>141</v>
      </c>
      <c r="BA49" s="11"/>
    </row>
    <row r="50" spans="1:53" ht="14.25">
      <c r="A50" s="11">
        <f t="shared" si="1"/>
        <v>45</v>
      </c>
      <c r="B50" s="14" t="s">
        <v>12</v>
      </c>
      <c r="C50" s="13">
        <v>5</v>
      </c>
      <c r="D50" s="13">
        <v>2514.3</v>
      </c>
      <c r="E50" s="31">
        <v>104650.99</v>
      </c>
      <c r="F50" s="32" t="s">
        <v>141</v>
      </c>
      <c r="G50" s="31" t="s">
        <v>146</v>
      </c>
      <c r="H50" s="31">
        <v>96950.16</v>
      </c>
      <c r="I50" s="33">
        <f t="shared" si="0"/>
        <v>37000.61387862798</v>
      </c>
      <c r="J50" s="33">
        <v>0</v>
      </c>
      <c r="K50" s="31">
        <v>0</v>
      </c>
      <c r="L50" s="31">
        <f t="shared" si="3"/>
        <v>34277.89298153035</v>
      </c>
      <c r="M50" s="31">
        <f t="shared" si="4"/>
        <v>0</v>
      </c>
      <c r="N50" s="31">
        <f t="shared" si="5"/>
        <v>59918.9045646438</v>
      </c>
      <c r="O50" s="31">
        <v>0</v>
      </c>
      <c r="P50" s="31">
        <v>0</v>
      </c>
      <c r="Q50" s="31">
        <f t="shared" si="7"/>
        <v>55509.72221635884</v>
      </c>
      <c r="R50" s="31">
        <f t="shared" si="8"/>
        <v>0</v>
      </c>
      <c r="S50" s="31">
        <f t="shared" si="9"/>
        <v>7731.471556728234</v>
      </c>
      <c r="T50" s="31">
        <v>0</v>
      </c>
      <c r="U50" s="31">
        <v>0</v>
      </c>
      <c r="V50" s="31">
        <f t="shared" si="11"/>
        <v>7162.544802110819</v>
      </c>
      <c r="W50" s="63">
        <f t="shared" si="12"/>
        <v>0</v>
      </c>
      <c r="X50" s="75">
        <v>59597.1</v>
      </c>
      <c r="Y50" s="32" t="s">
        <v>141</v>
      </c>
      <c r="Z50" s="31">
        <v>59597.1</v>
      </c>
      <c r="AA50" s="31">
        <v>52824.26</v>
      </c>
      <c r="AB50" s="31">
        <v>59597.1</v>
      </c>
      <c r="AC50" s="75">
        <v>11881.2</v>
      </c>
      <c r="AD50" s="32" t="s">
        <v>141</v>
      </c>
      <c r="AE50" s="31">
        <v>11881.2</v>
      </c>
      <c r="AF50" s="31">
        <v>5624.14</v>
      </c>
      <c r="AG50" s="98">
        <f t="shared" si="13"/>
        <v>11881.2</v>
      </c>
      <c r="AH50" s="77" t="s">
        <v>141</v>
      </c>
      <c r="AI50" s="32" t="s">
        <v>141</v>
      </c>
      <c r="AJ50" s="32" t="s">
        <v>141</v>
      </c>
      <c r="AK50" s="32" t="s">
        <v>141</v>
      </c>
      <c r="AL50" s="99" t="str">
        <f t="shared" si="14"/>
        <v>0, 00</v>
      </c>
      <c r="AM50" s="75">
        <v>35483.36</v>
      </c>
      <c r="AN50" s="32" t="s">
        <v>141</v>
      </c>
      <c r="AO50" s="31">
        <v>35483.36</v>
      </c>
      <c r="AP50" s="31">
        <v>28878.68</v>
      </c>
      <c r="AQ50" s="98">
        <f t="shared" si="15"/>
        <v>35483.36</v>
      </c>
      <c r="AR50" s="75">
        <v>1613.16</v>
      </c>
      <c r="AS50" s="32" t="s">
        <v>141</v>
      </c>
      <c r="AT50" s="31">
        <v>1613.16</v>
      </c>
      <c r="AU50" s="31">
        <v>1123.59</v>
      </c>
      <c r="AV50" s="98">
        <f t="shared" si="16"/>
        <v>1613.16</v>
      </c>
      <c r="AW50" s="67" t="s">
        <v>141</v>
      </c>
      <c r="AX50" s="32" t="s">
        <v>141</v>
      </c>
      <c r="AY50" s="32" t="s">
        <v>141</v>
      </c>
      <c r="AZ50" s="32" t="s">
        <v>141</v>
      </c>
      <c r="BA50" s="11"/>
    </row>
    <row r="51" spans="1:53" ht="14.25">
      <c r="A51" s="11">
        <f t="shared" si="1"/>
        <v>46</v>
      </c>
      <c r="B51" s="14" t="s">
        <v>13</v>
      </c>
      <c r="C51" s="13">
        <v>40</v>
      </c>
      <c r="D51" s="13">
        <v>2059.3</v>
      </c>
      <c r="E51" s="31">
        <v>84143.38</v>
      </c>
      <c r="F51" s="32" t="s">
        <v>141</v>
      </c>
      <c r="G51" s="31">
        <v>84143.38</v>
      </c>
      <c r="H51" s="31">
        <v>79385.95</v>
      </c>
      <c r="I51" s="33">
        <f t="shared" si="0"/>
        <v>29749.902163588395</v>
      </c>
      <c r="J51" s="33">
        <v>0</v>
      </c>
      <c r="K51" s="31">
        <f t="shared" si="2"/>
        <v>29749.902163588395</v>
      </c>
      <c r="L51" s="31">
        <f t="shared" si="3"/>
        <v>28067.85567282322</v>
      </c>
      <c r="M51" s="31">
        <f t="shared" si="4"/>
        <v>29749.902163588395</v>
      </c>
      <c r="N51" s="31">
        <f t="shared" si="5"/>
        <v>48177.080369393145</v>
      </c>
      <c r="O51" s="31">
        <v>0</v>
      </c>
      <c r="P51" s="31">
        <f t="shared" si="6"/>
        <v>48177.080369393145</v>
      </c>
      <c r="Q51" s="31">
        <f t="shared" si="7"/>
        <v>45453.16926121372</v>
      </c>
      <c r="R51" s="31">
        <f t="shared" si="8"/>
        <v>48177.080369393145</v>
      </c>
      <c r="S51" s="31">
        <f t="shared" si="9"/>
        <v>6216.397467018471</v>
      </c>
      <c r="T51" s="31">
        <v>0</v>
      </c>
      <c r="U51" s="31">
        <f t="shared" si="10"/>
        <v>6216.397467018471</v>
      </c>
      <c r="V51" s="31">
        <f t="shared" si="11"/>
        <v>5864.925065963062</v>
      </c>
      <c r="W51" s="63">
        <f t="shared" si="12"/>
        <v>6216.397467018471</v>
      </c>
      <c r="X51" s="75">
        <v>47917.44</v>
      </c>
      <c r="Y51" s="32" t="s">
        <v>141</v>
      </c>
      <c r="Z51" s="31">
        <v>47917.44</v>
      </c>
      <c r="AA51" s="31">
        <v>42870.76</v>
      </c>
      <c r="AB51" s="31">
        <v>47917.44</v>
      </c>
      <c r="AC51" s="75">
        <v>9550.52</v>
      </c>
      <c r="AD51" s="32" t="s">
        <v>141</v>
      </c>
      <c r="AE51" s="31">
        <v>9550.52</v>
      </c>
      <c r="AF51" s="31">
        <v>3856.66</v>
      </c>
      <c r="AG51" s="98">
        <f t="shared" si="13"/>
        <v>9550.52</v>
      </c>
      <c r="AH51" s="77" t="s">
        <v>141</v>
      </c>
      <c r="AI51" s="32" t="s">
        <v>141</v>
      </c>
      <c r="AJ51" s="32" t="s">
        <v>141</v>
      </c>
      <c r="AK51" s="32" t="s">
        <v>141</v>
      </c>
      <c r="AL51" s="99" t="str">
        <f t="shared" si="14"/>
        <v>0, 00</v>
      </c>
      <c r="AM51" s="75">
        <v>28527.88</v>
      </c>
      <c r="AN51" s="32" t="s">
        <v>141</v>
      </c>
      <c r="AO51" s="31">
        <v>28527.88</v>
      </c>
      <c r="AP51" s="31">
        <v>23182.9</v>
      </c>
      <c r="AQ51" s="98">
        <f t="shared" si="15"/>
        <v>28527.88</v>
      </c>
      <c r="AR51" s="75">
        <v>1296.72</v>
      </c>
      <c r="AS51" s="32" t="s">
        <v>141</v>
      </c>
      <c r="AT51" s="31">
        <v>1296.72</v>
      </c>
      <c r="AU51" s="31">
        <v>866.43</v>
      </c>
      <c r="AV51" s="98">
        <f t="shared" si="16"/>
        <v>1296.72</v>
      </c>
      <c r="AW51" s="67" t="s">
        <v>141</v>
      </c>
      <c r="AX51" s="32" t="s">
        <v>141</v>
      </c>
      <c r="AY51" s="32" t="s">
        <v>141</v>
      </c>
      <c r="AZ51" s="32" t="s">
        <v>141</v>
      </c>
      <c r="BA51" s="11"/>
    </row>
    <row r="52" spans="1:53" ht="14.25">
      <c r="A52" s="11">
        <f t="shared" si="1"/>
        <v>47</v>
      </c>
      <c r="B52" s="14" t="s">
        <v>13</v>
      </c>
      <c r="C52" s="13">
        <v>126</v>
      </c>
      <c r="D52" s="13">
        <v>30.8</v>
      </c>
      <c r="E52" s="32" t="s">
        <v>141</v>
      </c>
      <c r="F52" s="32" t="s">
        <v>141</v>
      </c>
      <c r="G52" s="32" t="s">
        <v>141</v>
      </c>
      <c r="H52" s="31">
        <v>25.1</v>
      </c>
      <c r="I52" s="33">
        <v>0</v>
      </c>
      <c r="J52" s="33">
        <v>0</v>
      </c>
      <c r="K52" s="31">
        <v>0</v>
      </c>
      <c r="L52" s="31">
        <f t="shared" si="3"/>
        <v>8.874406332453827</v>
      </c>
      <c r="M52" s="31">
        <f t="shared" si="4"/>
        <v>0</v>
      </c>
      <c r="N52" s="31">
        <v>0</v>
      </c>
      <c r="O52" s="31">
        <v>0</v>
      </c>
      <c r="P52" s="31">
        <v>0</v>
      </c>
      <c r="Q52" s="31">
        <f t="shared" si="7"/>
        <v>14.371240105540897</v>
      </c>
      <c r="R52" s="31">
        <f t="shared" si="8"/>
        <v>0</v>
      </c>
      <c r="S52" s="31">
        <v>0</v>
      </c>
      <c r="T52" s="31">
        <v>0</v>
      </c>
      <c r="U52" s="31">
        <v>0</v>
      </c>
      <c r="V52" s="31">
        <f t="shared" si="11"/>
        <v>1.8543535620052773</v>
      </c>
      <c r="W52" s="63">
        <f t="shared" si="12"/>
        <v>0</v>
      </c>
      <c r="X52" s="77" t="s">
        <v>141</v>
      </c>
      <c r="Y52" s="32" t="s">
        <v>141</v>
      </c>
      <c r="Z52" s="32" t="s">
        <v>141</v>
      </c>
      <c r="AA52" s="32" t="s">
        <v>141</v>
      </c>
      <c r="AB52" s="32" t="s">
        <v>141</v>
      </c>
      <c r="AC52" s="77" t="s">
        <v>141</v>
      </c>
      <c r="AD52" s="32" t="s">
        <v>141</v>
      </c>
      <c r="AE52" s="32" t="s">
        <v>141</v>
      </c>
      <c r="AF52" s="32" t="s">
        <v>141</v>
      </c>
      <c r="AG52" s="98" t="str">
        <f t="shared" si="13"/>
        <v>0, 00</v>
      </c>
      <c r="AH52" s="75">
        <v>2166.33</v>
      </c>
      <c r="AI52" s="32" t="s">
        <v>141</v>
      </c>
      <c r="AJ52" s="32" t="s">
        <v>141</v>
      </c>
      <c r="AK52" s="31">
        <v>1304.28</v>
      </c>
      <c r="AL52" s="99" t="str">
        <f t="shared" si="14"/>
        <v>0, 00</v>
      </c>
      <c r="AM52" s="77" t="s">
        <v>141</v>
      </c>
      <c r="AN52" s="32" t="s">
        <v>141</v>
      </c>
      <c r="AO52" s="32" t="s">
        <v>141</v>
      </c>
      <c r="AP52" s="31">
        <v>3.86</v>
      </c>
      <c r="AQ52" s="98" t="str">
        <f t="shared" si="15"/>
        <v>0, 00</v>
      </c>
      <c r="AR52" s="77" t="s">
        <v>141</v>
      </c>
      <c r="AS52" s="32" t="s">
        <v>141</v>
      </c>
      <c r="AT52" s="32" t="s">
        <v>141</v>
      </c>
      <c r="AU52" s="32" t="s">
        <v>141</v>
      </c>
      <c r="AV52" s="98" t="str">
        <f t="shared" si="16"/>
        <v>0, 00</v>
      </c>
      <c r="AW52" s="67" t="s">
        <v>141</v>
      </c>
      <c r="AX52" s="32" t="s">
        <v>141</v>
      </c>
      <c r="AY52" s="32" t="s">
        <v>141</v>
      </c>
      <c r="AZ52" s="32" t="s">
        <v>141</v>
      </c>
      <c r="BA52" s="11"/>
    </row>
    <row r="53" spans="1:53" ht="14.25">
      <c r="A53" s="11">
        <f t="shared" si="1"/>
        <v>48</v>
      </c>
      <c r="B53" s="14" t="s">
        <v>14</v>
      </c>
      <c r="C53" s="13">
        <v>7</v>
      </c>
      <c r="D53" s="13">
        <v>178</v>
      </c>
      <c r="E53" s="32"/>
      <c r="F53" s="32"/>
      <c r="G53" s="32"/>
      <c r="H53" s="32" t="s">
        <v>141</v>
      </c>
      <c r="I53" s="33">
        <f t="shared" si="0"/>
        <v>0</v>
      </c>
      <c r="J53" s="33">
        <v>0</v>
      </c>
      <c r="K53" s="31">
        <f t="shared" si="2"/>
        <v>0</v>
      </c>
      <c r="L53" s="31">
        <v>0</v>
      </c>
      <c r="M53" s="31">
        <f t="shared" si="4"/>
        <v>0</v>
      </c>
      <c r="N53" s="31">
        <f t="shared" si="5"/>
        <v>0</v>
      </c>
      <c r="O53" s="31">
        <f>F53/3.79*2.27</f>
        <v>0</v>
      </c>
      <c r="P53" s="31">
        <f t="shared" si="6"/>
        <v>0</v>
      </c>
      <c r="Q53" s="31">
        <v>0</v>
      </c>
      <c r="R53" s="31">
        <f t="shared" si="8"/>
        <v>0</v>
      </c>
      <c r="S53" s="31">
        <f t="shared" si="9"/>
        <v>0</v>
      </c>
      <c r="T53" s="31">
        <f>F53/3.79*0.28</f>
        <v>0</v>
      </c>
      <c r="U53" s="31">
        <f t="shared" si="10"/>
        <v>0</v>
      </c>
      <c r="V53" s="31">
        <v>0</v>
      </c>
      <c r="W53" s="63">
        <f t="shared" si="12"/>
        <v>0</v>
      </c>
      <c r="X53" s="77"/>
      <c r="Y53" s="32"/>
      <c r="Z53" s="32"/>
      <c r="AA53" s="32" t="s">
        <v>141</v>
      </c>
      <c r="AB53" s="32"/>
      <c r="AC53" s="77"/>
      <c r="AD53" s="32"/>
      <c r="AE53" s="32"/>
      <c r="AF53" s="32" t="s">
        <v>141</v>
      </c>
      <c r="AG53" s="98">
        <f t="shared" si="13"/>
        <v>0</v>
      </c>
      <c r="AH53" s="77"/>
      <c r="AI53" s="32"/>
      <c r="AJ53" s="32"/>
      <c r="AK53" s="32" t="s">
        <v>141</v>
      </c>
      <c r="AL53" s="99">
        <f t="shared" si="14"/>
        <v>0</v>
      </c>
      <c r="AM53" s="77"/>
      <c r="AN53" s="32"/>
      <c r="AO53" s="32"/>
      <c r="AP53" s="32" t="s">
        <v>141</v>
      </c>
      <c r="AQ53" s="98">
        <f t="shared" si="15"/>
        <v>0</v>
      </c>
      <c r="AR53" s="77"/>
      <c r="AS53" s="32"/>
      <c r="AT53" s="32"/>
      <c r="AU53" s="32" t="s">
        <v>141</v>
      </c>
      <c r="AV53" s="98">
        <f t="shared" si="16"/>
        <v>0</v>
      </c>
      <c r="AW53" s="67"/>
      <c r="AX53" s="32"/>
      <c r="AY53" s="32"/>
      <c r="AZ53" s="32" t="s">
        <v>141</v>
      </c>
      <c r="BA53" s="11"/>
    </row>
    <row r="54" spans="1:53" ht="14.25">
      <c r="A54" s="11">
        <f t="shared" si="1"/>
        <v>49</v>
      </c>
      <c r="B54" s="14" t="s">
        <v>14</v>
      </c>
      <c r="C54" s="13">
        <v>14</v>
      </c>
      <c r="D54" s="13">
        <v>101.5</v>
      </c>
      <c r="E54" s="32" t="s">
        <v>141</v>
      </c>
      <c r="F54" s="32" t="s">
        <v>141</v>
      </c>
      <c r="G54" s="32" t="s">
        <v>141</v>
      </c>
      <c r="H54" s="32" t="s">
        <v>141</v>
      </c>
      <c r="I54" s="33">
        <v>0</v>
      </c>
      <c r="J54" s="33">
        <v>0</v>
      </c>
      <c r="K54" s="31">
        <v>0</v>
      </c>
      <c r="L54" s="31">
        <v>0</v>
      </c>
      <c r="M54" s="31">
        <f t="shared" si="4"/>
        <v>0</v>
      </c>
      <c r="N54" s="31">
        <v>0</v>
      </c>
      <c r="O54" s="31">
        <v>0</v>
      </c>
      <c r="P54" s="31">
        <v>0</v>
      </c>
      <c r="Q54" s="31">
        <v>0</v>
      </c>
      <c r="R54" s="31">
        <f t="shared" si="8"/>
        <v>0</v>
      </c>
      <c r="S54" s="31">
        <v>0</v>
      </c>
      <c r="T54" s="31">
        <v>0</v>
      </c>
      <c r="U54" s="31">
        <v>0</v>
      </c>
      <c r="V54" s="31">
        <v>0</v>
      </c>
      <c r="W54" s="63">
        <f t="shared" si="12"/>
        <v>0</v>
      </c>
      <c r="X54" s="77" t="s">
        <v>141</v>
      </c>
      <c r="Y54" s="32" t="s">
        <v>141</v>
      </c>
      <c r="Z54" s="32" t="s">
        <v>141</v>
      </c>
      <c r="AA54" s="32" t="s">
        <v>141</v>
      </c>
      <c r="AB54" s="32" t="s">
        <v>141</v>
      </c>
      <c r="AC54" s="77" t="s">
        <v>141</v>
      </c>
      <c r="AD54" s="32" t="s">
        <v>141</v>
      </c>
      <c r="AE54" s="32" t="s">
        <v>141</v>
      </c>
      <c r="AF54" s="32" t="s">
        <v>141</v>
      </c>
      <c r="AG54" s="98" t="str">
        <f t="shared" si="13"/>
        <v>0, 00</v>
      </c>
      <c r="AH54" s="75">
        <v>1269</v>
      </c>
      <c r="AI54" s="32" t="s">
        <v>141</v>
      </c>
      <c r="AJ54" s="31">
        <v>1269</v>
      </c>
      <c r="AK54" s="31">
        <v>1800</v>
      </c>
      <c r="AL54" s="99">
        <f t="shared" si="14"/>
        <v>1269</v>
      </c>
      <c r="AM54" s="77" t="s">
        <v>141</v>
      </c>
      <c r="AN54" s="32" t="s">
        <v>141</v>
      </c>
      <c r="AO54" s="32" t="s">
        <v>141</v>
      </c>
      <c r="AP54" s="32" t="s">
        <v>141</v>
      </c>
      <c r="AQ54" s="98" t="str">
        <f t="shared" si="15"/>
        <v>0, 00</v>
      </c>
      <c r="AR54" s="77" t="s">
        <v>141</v>
      </c>
      <c r="AS54" s="32" t="s">
        <v>141</v>
      </c>
      <c r="AT54" s="32" t="s">
        <v>141</v>
      </c>
      <c r="AU54" s="32" t="s">
        <v>141</v>
      </c>
      <c r="AV54" s="98" t="str">
        <f t="shared" si="16"/>
        <v>0, 00</v>
      </c>
      <c r="AW54" s="67" t="s">
        <v>141</v>
      </c>
      <c r="AX54" s="32" t="s">
        <v>141</v>
      </c>
      <c r="AY54" s="32" t="s">
        <v>141</v>
      </c>
      <c r="AZ54" s="32" t="s">
        <v>141</v>
      </c>
      <c r="BA54" s="11"/>
    </row>
    <row r="55" spans="1:53" ht="14.25">
      <c r="A55" s="11">
        <v>50</v>
      </c>
      <c r="B55" s="14" t="s">
        <v>14</v>
      </c>
      <c r="C55" s="13">
        <v>20</v>
      </c>
      <c r="D55" s="13">
        <v>45.3</v>
      </c>
      <c r="E55" s="32" t="s">
        <v>141</v>
      </c>
      <c r="F55" s="32" t="s">
        <v>141</v>
      </c>
      <c r="G55" s="32" t="s">
        <v>141</v>
      </c>
      <c r="H55" s="32" t="s">
        <v>141</v>
      </c>
      <c r="I55" s="33">
        <v>0</v>
      </c>
      <c r="J55" s="33">
        <v>0</v>
      </c>
      <c r="K55" s="31">
        <v>0</v>
      </c>
      <c r="L55" s="31">
        <v>0</v>
      </c>
      <c r="M55" s="31">
        <f t="shared" si="4"/>
        <v>0</v>
      </c>
      <c r="N55" s="31">
        <v>0</v>
      </c>
      <c r="O55" s="31">
        <v>0</v>
      </c>
      <c r="P55" s="31">
        <v>0</v>
      </c>
      <c r="Q55" s="31">
        <v>0</v>
      </c>
      <c r="R55" s="31">
        <f t="shared" si="8"/>
        <v>0</v>
      </c>
      <c r="S55" s="31">
        <v>0</v>
      </c>
      <c r="T55" s="31">
        <v>0</v>
      </c>
      <c r="U55" s="31">
        <v>0</v>
      </c>
      <c r="V55" s="31">
        <v>0</v>
      </c>
      <c r="W55" s="63">
        <f t="shared" si="12"/>
        <v>0</v>
      </c>
      <c r="X55" s="77" t="s">
        <v>141</v>
      </c>
      <c r="Y55" s="32" t="s">
        <v>141</v>
      </c>
      <c r="Z55" s="32" t="s">
        <v>141</v>
      </c>
      <c r="AA55" s="32" t="s">
        <v>141</v>
      </c>
      <c r="AB55" s="32" t="s">
        <v>141</v>
      </c>
      <c r="AC55" s="77" t="s">
        <v>141</v>
      </c>
      <c r="AD55" s="32" t="s">
        <v>141</v>
      </c>
      <c r="AE55" s="32" t="s">
        <v>141</v>
      </c>
      <c r="AF55" s="32" t="s">
        <v>141</v>
      </c>
      <c r="AG55" s="98" t="str">
        <f t="shared" si="13"/>
        <v>0, 00</v>
      </c>
      <c r="AH55" s="77">
        <v>483.76</v>
      </c>
      <c r="AI55" s="32">
        <v>215.6</v>
      </c>
      <c r="AJ55" s="32">
        <v>268.16</v>
      </c>
      <c r="AK55" s="32">
        <v>89</v>
      </c>
      <c r="AL55" s="99">
        <f t="shared" si="14"/>
        <v>268.16</v>
      </c>
      <c r="AM55" s="77" t="s">
        <v>141</v>
      </c>
      <c r="AN55" s="32" t="s">
        <v>141</v>
      </c>
      <c r="AO55" s="32" t="s">
        <v>141</v>
      </c>
      <c r="AP55" s="32" t="s">
        <v>141</v>
      </c>
      <c r="AQ55" s="98" t="str">
        <f t="shared" si="15"/>
        <v>0, 00</v>
      </c>
      <c r="AR55" s="77" t="s">
        <v>141</v>
      </c>
      <c r="AS55" s="32" t="s">
        <v>141</v>
      </c>
      <c r="AT55" s="32" t="s">
        <v>141</v>
      </c>
      <c r="AU55" s="32" t="s">
        <v>141</v>
      </c>
      <c r="AV55" s="98" t="str">
        <f t="shared" si="16"/>
        <v>0, 00</v>
      </c>
      <c r="AW55" s="67" t="s">
        <v>141</v>
      </c>
      <c r="AX55" s="32" t="s">
        <v>141</v>
      </c>
      <c r="AY55" s="32" t="s">
        <v>141</v>
      </c>
      <c r="AZ55" s="32" t="s">
        <v>141</v>
      </c>
      <c r="BA55" s="11"/>
    </row>
    <row r="56" spans="1:53" ht="14.25">
      <c r="A56" s="11">
        <v>51</v>
      </c>
      <c r="B56" s="14" t="s">
        <v>15</v>
      </c>
      <c r="C56" s="13">
        <v>74</v>
      </c>
      <c r="D56" s="13">
        <v>170.7</v>
      </c>
      <c r="E56" s="31">
        <v>12140.12</v>
      </c>
      <c r="F56" s="32" t="s">
        <v>141</v>
      </c>
      <c r="G56" s="31">
        <v>12140.12</v>
      </c>
      <c r="H56" s="31">
        <v>12040.46</v>
      </c>
      <c r="I56" s="33">
        <f t="shared" si="0"/>
        <v>4292.285171503958</v>
      </c>
      <c r="J56" s="33">
        <v>0</v>
      </c>
      <c r="K56" s="31">
        <f t="shared" si="2"/>
        <v>4292.285171503958</v>
      </c>
      <c r="L56" s="31">
        <f t="shared" si="3"/>
        <v>4257.049182058047</v>
      </c>
      <c r="M56" s="31">
        <f t="shared" si="4"/>
        <v>4292.285171503958</v>
      </c>
      <c r="N56" s="31">
        <f t="shared" si="5"/>
        <v>6950.939419525066</v>
      </c>
      <c r="O56" s="31">
        <v>0</v>
      </c>
      <c r="P56" s="31">
        <f t="shared" si="6"/>
        <v>6950.939419525066</v>
      </c>
      <c r="Q56" s="31">
        <f t="shared" si="7"/>
        <v>6893.8781530343</v>
      </c>
      <c r="R56" s="31">
        <f t="shared" si="8"/>
        <v>6950.939419525066</v>
      </c>
      <c r="S56" s="31">
        <f t="shared" si="9"/>
        <v>896.8954089709764</v>
      </c>
      <c r="T56" s="31">
        <v>0</v>
      </c>
      <c r="U56" s="31">
        <f t="shared" si="10"/>
        <v>896.8954089709764</v>
      </c>
      <c r="V56" s="31">
        <f t="shared" si="11"/>
        <v>889.5326649076518</v>
      </c>
      <c r="W56" s="63">
        <f t="shared" si="12"/>
        <v>896.8954089709764</v>
      </c>
      <c r="X56" s="77" t="s">
        <v>141</v>
      </c>
      <c r="Y56" s="32" t="s">
        <v>141</v>
      </c>
      <c r="Z56" s="32" t="s">
        <v>141</v>
      </c>
      <c r="AA56" s="32" t="s">
        <v>141</v>
      </c>
      <c r="AB56" s="32" t="s">
        <v>141</v>
      </c>
      <c r="AC56" s="77">
        <v>792.04</v>
      </c>
      <c r="AD56" s="32" t="s">
        <v>141</v>
      </c>
      <c r="AE56" s="32">
        <v>792.04</v>
      </c>
      <c r="AF56" s="32">
        <v>705.07</v>
      </c>
      <c r="AG56" s="98">
        <f t="shared" si="13"/>
        <v>792.04</v>
      </c>
      <c r="AH56" s="77" t="s">
        <v>141</v>
      </c>
      <c r="AI56" s="32" t="s">
        <v>141</v>
      </c>
      <c r="AJ56" s="32" t="s">
        <v>141</v>
      </c>
      <c r="AK56" s="32" t="s">
        <v>141</v>
      </c>
      <c r="AL56" s="99" t="str">
        <f t="shared" si="14"/>
        <v>0, 00</v>
      </c>
      <c r="AM56" s="75">
        <v>2365.98</v>
      </c>
      <c r="AN56" s="32" t="s">
        <v>141</v>
      </c>
      <c r="AO56" s="31">
        <v>2365.98</v>
      </c>
      <c r="AP56" s="31">
        <v>2296.01</v>
      </c>
      <c r="AQ56" s="98">
        <f t="shared" si="15"/>
        <v>2365.98</v>
      </c>
      <c r="AR56" s="77" t="s">
        <v>141</v>
      </c>
      <c r="AS56" s="32" t="s">
        <v>141</v>
      </c>
      <c r="AT56" s="32" t="s">
        <v>141</v>
      </c>
      <c r="AU56" s="32" t="s">
        <v>141</v>
      </c>
      <c r="AV56" s="98" t="str">
        <f t="shared" si="16"/>
        <v>0, 00</v>
      </c>
      <c r="AW56" s="67" t="s">
        <v>141</v>
      </c>
      <c r="AX56" s="32" t="s">
        <v>141</v>
      </c>
      <c r="AY56" s="32" t="s">
        <v>141</v>
      </c>
      <c r="AZ56" s="32" t="s">
        <v>141</v>
      </c>
      <c r="BA56" s="11"/>
    </row>
    <row r="57" spans="1:53" ht="14.25">
      <c r="A57" s="11">
        <f t="shared" si="1"/>
        <v>52</v>
      </c>
      <c r="B57" s="14" t="s">
        <v>15</v>
      </c>
      <c r="C57" s="13">
        <v>77</v>
      </c>
      <c r="D57" s="13">
        <v>1211.7</v>
      </c>
      <c r="E57" s="31">
        <v>50875.32</v>
      </c>
      <c r="F57" s="32" t="s">
        <v>141</v>
      </c>
      <c r="G57" s="31">
        <v>50875.32</v>
      </c>
      <c r="H57" s="31">
        <v>33760.49</v>
      </c>
      <c r="I57" s="33">
        <f t="shared" si="0"/>
        <v>17987.580158311346</v>
      </c>
      <c r="J57" s="33">
        <v>0</v>
      </c>
      <c r="K57" s="31">
        <f t="shared" si="2"/>
        <v>17987.580158311346</v>
      </c>
      <c r="L57" s="31">
        <f t="shared" si="3"/>
        <v>11936.42654353562</v>
      </c>
      <c r="M57" s="31">
        <f t="shared" si="4"/>
        <v>17987.580158311346</v>
      </c>
      <c r="N57" s="31">
        <f t="shared" si="5"/>
        <v>29129.14100263852</v>
      </c>
      <c r="O57" s="31">
        <v>0</v>
      </c>
      <c r="P57" s="31">
        <f t="shared" si="6"/>
        <v>29129.14100263852</v>
      </c>
      <c r="Q57" s="31">
        <f t="shared" si="7"/>
        <v>19329.88477572559</v>
      </c>
      <c r="R57" s="31">
        <f t="shared" si="8"/>
        <v>29129.14100263852</v>
      </c>
      <c r="S57" s="31">
        <f t="shared" si="9"/>
        <v>3758.598839050132</v>
      </c>
      <c r="T57" s="31">
        <v>0</v>
      </c>
      <c r="U57" s="31">
        <f t="shared" si="10"/>
        <v>3758.598839050132</v>
      </c>
      <c r="V57" s="31">
        <f t="shared" si="11"/>
        <v>2494.178680738786</v>
      </c>
      <c r="W57" s="63">
        <f t="shared" si="12"/>
        <v>3758.598839050132</v>
      </c>
      <c r="X57" s="75">
        <v>28972.44</v>
      </c>
      <c r="Y57" s="32" t="s">
        <v>141</v>
      </c>
      <c r="Z57" s="31">
        <v>28972.44</v>
      </c>
      <c r="AA57" s="31">
        <v>18918.73</v>
      </c>
      <c r="AB57" s="31">
        <v>28972.44</v>
      </c>
      <c r="AC57" s="75">
        <v>5774.5</v>
      </c>
      <c r="AD57" s="32" t="s">
        <v>141</v>
      </c>
      <c r="AE57" s="31">
        <v>5774.5</v>
      </c>
      <c r="AF57" s="31">
        <v>3087.16</v>
      </c>
      <c r="AG57" s="98">
        <f t="shared" si="13"/>
        <v>5774.5</v>
      </c>
      <c r="AH57" s="77" t="s">
        <v>141</v>
      </c>
      <c r="AI57" s="32" t="s">
        <v>141</v>
      </c>
      <c r="AJ57" s="32" t="s">
        <v>141</v>
      </c>
      <c r="AK57" s="32" t="s">
        <v>141</v>
      </c>
      <c r="AL57" s="99" t="str">
        <f t="shared" si="14"/>
        <v>0, 00</v>
      </c>
      <c r="AM57" s="75">
        <v>17248.52</v>
      </c>
      <c r="AN57" s="32" t="s">
        <v>141</v>
      </c>
      <c r="AO57" s="31">
        <v>17248.52</v>
      </c>
      <c r="AP57" s="31">
        <v>10517.44</v>
      </c>
      <c r="AQ57" s="98">
        <f t="shared" si="15"/>
        <v>17248.52</v>
      </c>
      <c r="AR57" s="75">
        <v>784.03</v>
      </c>
      <c r="AS57" s="32" t="s">
        <v>141</v>
      </c>
      <c r="AT57" s="31">
        <v>784.03</v>
      </c>
      <c r="AU57" s="31">
        <v>721.91</v>
      </c>
      <c r="AV57" s="98">
        <f t="shared" si="16"/>
        <v>784.03</v>
      </c>
      <c r="AW57" s="67" t="s">
        <v>141</v>
      </c>
      <c r="AX57" s="32" t="s">
        <v>141</v>
      </c>
      <c r="AY57" s="32" t="s">
        <v>141</v>
      </c>
      <c r="AZ57" s="32" t="s">
        <v>141</v>
      </c>
      <c r="BA57" s="11"/>
    </row>
    <row r="58" spans="1:53" ht="14.25">
      <c r="A58" s="11">
        <f t="shared" si="1"/>
        <v>53</v>
      </c>
      <c r="B58" s="14" t="s">
        <v>15</v>
      </c>
      <c r="C58" s="13">
        <v>79</v>
      </c>
      <c r="D58" s="13">
        <v>1211.6</v>
      </c>
      <c r="E58" s="31">
        <v>49542.42</v>
      </c>
      <c r="F58" s="32" t="s">
        <v>141</v>
      </c>
      <c r="G58" s="31">
        <v>49542.42</v>
      </c>
      <c r="H58" s="31">
        <v>51082.73</v>
      </c>
      <c r="I58" s="33">
        <f t="shared" si="0"/>
        <v>17516.317361477573</v>
      </c>
      <c r="J58" s="33">
        <v>0</v>
      </c>
      <c r="K58" s="31">
        <f t="shared" si="2"/>
        <v>17516.317361477573</v>
      </c>
      <c r="L58" s="31">
        <f t="shared" si="3"/>
        <v>18060.91245382586</v>
      </c>
      <c r="M58" s="31">
        <f t="shared" si="4"/>
        <v>17516.317361477573</v>
      </c>
      <c r="N58" s="31">
        <f t="shared" si="5"/>
        <v>28365.97662269129</v>
      </c>
      <c r="O58" s="31">
        <v>0</v>
      </c>
      <c r="P58" s="31">
        <f t="shared" si="6"/>
        <v>28365.97662269129</v>
      </c>
      <c r="Q58" s="31">
        <f t="shared" si="7"/>
        <v>29247.895540897098</v>
      </c>
      <c r="R58" s="31">
        <f t="shared" si="8"/>
        <v>28365.97662269129</v>
      </c>
      <c r="S58" s="31">
        <f t="shared" si="9"/>
        <v>3660.1260158311347</v>
      </c>
      <c r="T58" s="31">
        <v>0</v>
      </c>
      <c r="U58" s="31">
        <f t="shared" si="10"/>
        <v>3660.1260158311347</v>
      </c>
      <c r="V58" s="31">
        <f t="shared" si="11"/>
        <v>3773.922005277045</v>
      </c>
      <c r="W58" s="63">
        <f t="shared" si="12"/>
        <v>3660.1260158311347</v>
      </c>
      <c r="X58" s="75">
        <v>28213.2</v>
      </c>
      <c r="Y58" s="32" t="s">
        <v>141</v>
      </c>
      <c r="Z58" s="31">
        <v>28213.2</v>
      </c>
      <c r="AA58" s="31">
        <v>27733.56</v>
      </c>
      <c r="AB58" s="31">
        <v>28213.2</v>
      </c>
      <c r="AC58" s="77" t="s">
        <v>147</v>
      </c>
      <c r="AD58" s="32" t="s">
        <v>141</v>
      </c>
      <c r="AE58" s="31">
        <v>5623.2</v>
      </c>
      <c r="AF58" s="31">
        <v>2611.87</v>
      </c>
      <c r="AG58" s="98">
        <f t="shared" si="13"/>
        <v>5623.2</v>
      </c>
      <c r="AH58" s="77" t="s">
        <v>141</v>
      </c>
      <c r="AI58" s="32" t="s">
        <v>141</v>
      </c>
      <c r="AJ58" s="32" t="s">
        <v>141</v>
      </c>
      <c r="AK58" s="32" t="s">
        <v>144</v>
      </c>
      <c r="AL58" s="99" t="str">
        <f t="shared" si="14"/>
        <v>0, 00</v>
      </c>
      <c r="AM58" s="75">
        <v>16796.82</v>
      </c>
      <c r="AN58" s="32" t="s">
        <v>141</v>
      </c>
      <c r="AO58" s="31">
        <v>16796.82</v>
      </c>
      <c r="AP58" s="31">
        <v>14913.26</v>
      </c>
      <c r="AQ58" s="98">
        <f t="shared" si="15"/>
        <v>16796.82</v>
      </c>
      <c r="AR58" s="75">
        <v>763.5</v>
      </c>
      <c r="AS58" s="32" t="s">
        <v>141</v>
      </c>
      <c r="AT58" s="31">
        <v>763.5</v>
      </c>
      <c r="AU58" s="31">
        <v>623.68</v>
      </c>
      <c r="AV58" s="98">
        <f t="shared" si="16"/>
        <v>763.5</v>
      </c>
      <c r="AW58" s="67" t="s">
        <v>141</v>
      </c>
      <c r="AX58" s="32" t="s">
        <v>141</v>
      </c>
      <c r="AY58" s="32" t="s">
        <v>141</v>
      </c>
      <c r="AZ58" s="32" t="s">
        <v>141</v>
      </c>
      <c r="BA58" s="11"/>
    </row>
    <row r="59" spans="1:53" ht="14.25">
      <c r="A59" s="11">
        <f t="shared" si="1"/>
        <v>54</v>
      </c>
      <c r="B59" s="14" t="s">
        <v>15</v>
      </c>
      <c r="C59" s="13">
        <v>82</v>
      </c>
      <c r="D59" s="13">
        <v>61.2</v>
      </c>
      <c r="E59" s="32" t="s">
        <v>141</v>
      </c>
      <c r="F59" s="32" t="s">
        <v>141</v>
      </c>
      <c r="G59" s="32" t="s">
        <v>141</v>
      </c>
      <c r="H59" s="32" t="s">
        <v>141</v>
      </c>
      <c r="I59" s="33">
        <v>0</v>
      </c>
      <c r="J59" s="33">
        <v>0</v>
      </c>
      <c r="K59" s="31">
        <v>0</v>
      </c>
      <c r="L59" s="31">
        <v>0</v>
      </c>
      <c r="M59" s="31">
        <f t="shared" si="4"/>
        <v>0</v>
      </c>
      <c r="N59" s="31">
        <v>0</v>
      </c>
      <c r="O59" s="31">
        <v>0</v>
      </c>
      <c r="P59" s="31">
        <v>0</v>
      </c>
      <c r="Q59" s="31">
        <v>0</v>
      </c>
      <c r="R59" s="31">
        <f t="shared" si="8"/>
        <v>0</v>
      </c>
      <c r="S59" s="31">
        <v>0</v>
      </c>
      <c r="T59" s="31">
        <v>0</v>
      </c>
      <c r="U59" s="31">
        <v>0</v>
      </c>
      <c r="V59" s="31">
        <v>0</v>
      </c>
      <c r="W59" s="63">
        <f t="shared" si="12"/>
        <v>0</v>
      </c>
      <c r="X59" s="77" t="s">
        <v>141</v>
      </c>
      <c r="Y59" s="32" t="s">
        <v>141</v>
      </c>
      <c r="Z59" s="32" t="s">
        <v>141</v>
      </c>
      <c r="AA59" s="32" t="s">
        <v>141</v>
      </c>
      <c r="AB59" s="32" t="s">
        <v>141</v>
      </c>
      <c r="AC59" s="77" t="s">
        <v>141</v>
      </c>
      <c r="AD59" s="32" t="s">
        <v>141</v>
      </c>
      <c r="AE59" s="32" t="s">
        <v>141</v>
      </c>
      <c r="AF59" s="32" t="s">
        <v>141</v>
      </c>
      <c r="AG59" s="98" t="str">
        <f t="shared" si="13"/>
        <v>0, 00</v>
      </c>
      <c r="AH59" s="75">
        <v>2538</v>
      </c>
      <c r="AI59" s="32" t="s">
        <v>141</v>
      </c>
      <c r="AJ59" s="31">
        <v>2538</v>
      </c>
      <c r="AK59" s="32" t="s">
        <v>141</v>
      </c>
      <c r="AL59" s="99">
        <f t="shared" si="14"/>
        <v>2538</v>
      </c>
      <c r="AM59" s="75" t="s">
        <v>141</v>
      </c>
      <c r="AN59" s="32" t="s">
        <v>141</v>
      </c>
      <c r="AO59" s="31" t="s">
        <v>141</v>
      </c>
      <c r="AP59" s="32" t="s">
        <v>141</v>
      </c>
      <c r="AQ59" s="98" t="str">
        <f t="shared" si="15"/>
        <v>0, 00</v>
      </c>
      <c r="AR59" s="75" t="s">
        <v>141</v>
      </c>
      <c r="AS59" s="32" t="s">
        <v>141</v>
      </c>
      <c r="AT59" s="31" t="s">
        <v>141</v>
      </c>
      <c r="AU59" s="32" t="s">
        <v>141</v>
      </c>
      <c r="AV59" s="98" t="str">
        <f t="shared" si="16"/>
        <v>0, 00</v>
      </c>
      <c r="AW59" s="66" t="s">
        <v>141</v>
      </c>
      <c r="AX59" s="32" t="s">
        <v>141</v>
      </c>
      <c r="AY59" s="31" t="s">
        <v>141</v>
      </c>
      <c r="AZ59" s="32" t="s">
        <v>141</v>
      </c>
      <c r="BA59" s="11"/>
    </row>
    <row r="60" spans="1:53" ht="14.25">
      <c r="A60" s="11">
        <f t="shared" si="1"/>
        <v>55</v>
      </c>
      <c r="B60" s="14" t="s">
        <v>15</v>
      </c>
      <c r="C60" s="13">
        <v>83</v>
      </c>
      <c r="D60" s="13">
        <v>1251.9</v>
      </c>
      <c r="E60" s="31">
        <v>48054.34</v>
      </c>
      <c r="F60" s="32" t="s">
        <v>141</v>
      </c>
      <c r="G60" s="31">
        <v>48054.34</v>
      </c>
      <c r="H60" s="31">
        <v>42647.86</v>
      </c>
      <c r="I60" s="33">
        <f t="shared" si="0"/>
        <v>16990.188812664906</v>
      </c>
      <c r="J60" s="33">
        <v>0</v>
      </c>
      <c r="K60" s="31">
        <f t="shared" si="2"/>
        <v>16990.188812664906</v>
      </c>
      <c r="L60" s="31">
        <f t="shared" si="3"/>
        <v>15078.662902374672</v>
      </c>
      <c r="M60" s="31">
        <f t="shared" si="4"/>
        <v>16990.188812664906</v>
      </c>
      <c r="N60" s="31">
        <f t="shared" si="5"/>
        <v>27513.962480211077</v>
      </c>
      <c r="O60" s="31">
        <v>0</v>
      </c>
      <c r="P60" s="31">
        <f t="shared" si="6"/>
        <v>27513.962480211077</v>
      </c>
      <c r="Q60" s="31">
        <f t="shared" si="7"/>
        <v>24418.43171503958</v>
      </c>
      <c r="R60" s="31">
        <f t="shared" si="8"/>
        <v>27513.962480211077</v>
      </c>
      <c r="S60" s="31">
        <f t="shared" si="9"/>
        <v>3550.1887071240103</v>
      </c>
      <c r="T60" s="31">
        <v>0</v>
      </c>
      <c r="U60" s="31">
        <f t="shared" si="10"/>
        <v>3550.1887071240103</v>
      </c>
      <c r="V60" s="31">
        <f t="shared" si="11"/>
        <v>3150.7653825857524</v>
      </c>
      <c r="W60" s="63">
        <f t="shared" si="12"/>
        <v>3550.1887071240103</v>
      </c>
      <c r="X60" s="75">
        <v>27365.64</v>
      </c>
      <c r="Y60" s="32" t="s">
        <v>141</v>
      </c>
      <c r="Z60" s="31">
        <v>27365.64</v>
      </c>
      <c r="AA60" s="31">
        <v>23202.17</v>
      </c>
      <c r="AB60" s="31">
        <v>27365.64</v>
      </c>
      <c r="AC60" s="75">
        <v>5454.3</v>
      </c>
      <c r="AD60" s="32" t="s">
        <v>141</v>
      </c>
      <c r="AE60" s="31">
        <v>5454.3</v>
      </c>
      <c r="AF60" s="31">
        <v>2416.8</v>
      </c>
      <c r="AG60" s="98">
        <f t="shared" si="13"/>
        <v>5454.3</v>
      </c>
      <c r="AH60" s="77" t="s">
        <v>141</v>
      </c>
      <c r="AI60" s="32" t="s">
        <v>141</v>
      </c>
      <c r="AJ60" s="32" t="s">
        <v>141</v>
      </c>
      <c r="AK60" s="32" t="s">
        <v>141</v>
      </c>
      <c r="AL60" s="99" t="str">
        <f t="shared" si="14"/>
        <v>0, 00</v>
      </c>
      <c r="AM60" s="75">
        <v>16292.5</v>
      </c>
      <c r="AN60" s="32" t="s">
        <v>141</v>
      </c>
      <c r="AO60" s="31">
        <v>16292.5</v>
      </c>
      <c r="AP60" s="31">
        <v>12558.19</v>
      </c>
      <c r="AQ60" s="98">
        <f t="shared" si="15"/>
        <v>16292.5</v>
      </c>
      <c r="AR60" s="75">
        <v>740.58</v>
      </c>
      <c r="AS60" s="32" t="s">
        <v>141</v>
      </c>
      <c r="AT60" s="31">
        <v>740.58</v>
      </c>
      <c r="AU60" s="31">
        <v>588.99</v>
      </c>
      <c r="AV60" s="98">
        <f t="shared" si="16"/>
        <v>740.58</v>
      </c>
      <c r="AW60" s="67" t="s">
        <v>141</v>
      </c>
      <c r="AX60" s="32" t="s">
        <v>141</v>
      </c>
      <c r="AY60" s="32" t="s">
        <v>141</v>
      </c>
      <c r="AZ60" s="32" t="s">
        <v>141</v>
      </c>
      <c r="BA60" s="11"/>
    </row>
    <row r="61" spans="1:53" ht="14.25">
      <c r="A61" s="11">
        <f t="shared" si="1"/>
        <v>56</v>
      </c>
      <c r="B61" s="14" t="s">
        <v>15</v>
      </c>
      <c r="C61" s="13">
        <v>85</v>
      </c>
      <c r="D61" s="13">
        <v>1225.4</v>
      </c>
      <c r="E61" s="31">
        <v>50135.22</v>
      </c>
      <c r="F61" s="32" t="s">
        <v>141</v>
      </c>
      <c r="G61" s="31">
        <v>50135.22</v>
      </c>
      <c r="H61" s="31">
        <v>42073.2</v>
      </c>
      <c r="I61" s="33">
        <f t="shared" si="0"/>
        <v>17725.90891820581</v>
      </c>
      <c r="J61" s="33">
        <v>0</v>
      </c>
      <c r="K61" s="31">
        <f t="shared" si="2"/>
        <v>17725.90891820581</v>
      </c>
      <c r="L61" s="31">
        <f t="shared" si="3"/>
        <v>14875.484960422162</v>
      </c>
      <c r="M61" s="31">
        <f t="shared" si="4"/>
        <v>17725.90891820581</v>
      </c>
      <c r="N61" s="31">
        <f t="shared" si="5"/>
        <v>28705.38981530343</v>
      </c>
      <c r="O61" s="31">
        <v>0</v>
      </c>
      <c r="P61" s="31">
        <f t="shared" si="6"/>
        <v>28705.38981530343</v>
      </c>
      <c r="Q61" s="31">
        <f t="shared" si="7"/>
        <v>24089.404749340363</v>
      </c>
      <c r="R61" s="31">
        <f t="shared" si="8"/>
        <v>28705.38981530343</v>
      </c>
      <c r="S61" s="31">
        <f t="shared" si="9"/>
        <v>3703.921266490766</v>
      </c>
      <c r="T61" s="31">
        <v>0</v>
      </c>
      <c r="U61" s="31">
        <f t="shared" si="10"/>
        <v>3703.921266490766</v>
      </c>
      <c r="V61" s="31">
        <f t="shared" si="11"/>
        <v>3108.3102902374667</v>
      </c>
      <c r="W61" s="63">
        <f t="shared" si="12"/>
        <v>3703.921266490766</v>
      </c>
      <c r="X61" s="75">
        <v>28551</v>
      </c>
      <c r="Y61" s="32" t="s">
        <v>141</v>
      </c>
      <c r="Z61" s="31">
        <v>28551</v>
      </c>
      <c r="AA61" s="31">
        <v>23668.8</v>
      </c>
      <c r="AB61" s="31">
        <v>28551</v>
      </c>
      <c r="AC61" s="75">
        <v>5690.48</v>
      </c>
      <c r="AD61" s="32" t="s">
        <v>141</v>
      </c>
      <c r="AE61" s="31">
        <v>5690.48</v>
      </c>
      <c r="AF61" s="31">
        <v>4036.67</v>
      </c>
      <c r="AG61" s="98">
        <f t="shared" si="13"/>
        <v>5690.48</v>
      </c>
      <c r="AH61" s="77" t="s">
        <v>141</v>
      </c>
      <c r="AI61" s="32" t="s">
        <v>141</v>
      </c>
      <c r="AJ61" s="32" t="s">
        <v>141</v>
      </c>
      <c r="AK61" s="32" t="s">
        <v>141</v>
      </c>
      <c r="AL61" s="99" t="str">
        <f t="shared" si="14"/>
        <v>0, 00</v>
      </c>
      <c r="AM61" s="75">
        <v>16997.62</v>
      </c>
      <c r="AN61" s="32" t="s">
        <v>141</v>
      </c>
      <c r="AO61" s="31">
        <v>16997.62</v>
      </c>
      <c r="AP61" s="31">
        <v>13339.37</v>
      </c>
      <c r="AQ61" s="98">
        <f t="shared" si="15"/>
        <v>16997.62</v>
      </c>
      <c r="AR61" s="75">
        <v>772.65</v>
      </c>
      <c r="AS61" s="32" t="s">
        <v>141</v>
      </c>
      <c r="AT61" s="31">
        <v>772.65</v>
      </c>
      <c r="AU61" s="31">
        <v>883</v>
      </c>
      <c r="AV61" s="98">
        <f t="shared" si="16"/>
        <v>772.65</v>
      </c>
      <c r="AW61" s="67" t="s">
        <v>141</v>
      </c>
      <c r="AX61" s="32" t="s">
        <v>141</v>
      </c>
      <c r="AY61" s="32" t="s">
        <v>141</v>
      </c>
      <c r="AZ61" s="32" t="s">
        <v>141</v>
      </c>
      <c r="BA61" s="11"/>
    </row>
    <row r="62" spans="1:53" ht="14.25">
      <c r="A62" s="11">
        <f t="shared" si="1"/>
        <v>57</v>
      </c>
      <c r="B62" s="14" t="s">
        <v>15</v>
      </c>
      <c r="C62" s="13">
        <v>87</v>
      </c>
      <c r="D62" s="13">
        <v>1264.9</v>
      </c>
      <c r="E62" s="31">
        <v>51481.43</v>
      </c>
      <c r="F62" s="32" t="s">
        <v>141</v>
      </c>
      <c r="G62" s="31">
        <v>51481.43</v>
      </c>
      <c r="H62" s="31">
        <v>46695.59</v>
      </c>
      <c r="I62" s="33">
        <f t="shared" si="0"/>
        <v>18201.877625329817</v>
      </c>
      <c r="J62" s="33">
        <v>0</v>
      </c>
      <c r="K62" s="31">
        <f t="shared" si="2"/>
        <v>18201.877625329817</v>
      </c>
      <c r="L62" s="31">
        <f t="shared" si="3"/>
        <v>16509.78643799472</v>
      </c>
      <c r="M62" s="31">
        <f t="shared" si="4"/>
        <v>18201.877625329817</v>
      </c>
      <c r="N62" s="31">
        <f t="shared" si="5"/>
        <v>29476.174960422162</v>
      </c>
      <c r="O62" s="31">
        <v>0</v>
      </c>
      <c r="P62" s="31">
        <f t="shared" si="6"/>
        <v>29476.174960422162</v>
      </c>
      <c r="Q62" s="31">
        <f t="shared" si="7"/>
        <v>26735.99744063324</v>
      </c>
      <c r="R62" s="31">
        <f t="shared" si="8"/>
        <v>29476.174960422162</v>
      </c>
      <c r="S62" s="31">
        <f t="shared" si="9"/>
        <v>3803.3774142480215</v>
      </c>
      <c r="T62" s="31">
        <v>0</v>
      </c>
      <c r="U62" s="31">
        <f t="shared" si="10"/>
        <v>3803.3774142480215</v>
      </c>
      <c r="V62" s="31">
        <f t="shared" si="11"/>
        <v>3449.8061213720316</v>
      </c>
      <c r="W62" s="63">
        <f t="shared" si="12"/>
        <v>3803.3774142480215</v>
      </c>
      <c r="X62" s="75">
        <v>29313.57</v>
      </c>
      <c r="Y62" s="32" t="s">
        <v>141</v>
      </c>
      <c r="Z62" s="31">
        <v>29313.57</v>
      </c>
      <c r="AA62" s="31">
        <v>25624.51</v>
      </c>
      <c r="AB62" s="31">
        <v>29313.57</v>
      </c>
      <c r="AC62" s="75">
        <v>5834.34</v>
      </c>
      <c r="AD62" s="32" t="s">
        <v>141</v>
      </c>
      <c r="AE62" s="31">
        <v>5834.34</v>
      </c>
      <c r="AF62" s="31">
        <v>3152.91</v>
      </c>
      <c r="AG62" s="98">
        <f t="shared" si="13"/>
        <v>5834.34</v>
      </c>
      <c r="AH62" s="77" t="s">
        <v>141</v>
      </c>
      <c r="AI62" s="32" t="s">
        <v>141</v>
      </c>
      <c r="AJ62" s="32" t="s">
        <v>141</v>
      </c>
      <c r="AK62" s="32" t="s">
        <v>141</v>
      </c>
      <c r="AL62" s="99" t="str">
        <f t="shared" si="14"/>
        <v>0, 00</v>
      </c>
      <c r="AM62" s="75">
        <v>17447.89</v>
      </c>
      <c r="AN62" s="32" t="s">
        <v>141</v>
      </c>
      <c r="AO62" s="31">
        <v>17447.89</v>
      </c>
      <c r="AP62" s="31">
        <v>14047.05</v>
      </c>
      <c r="AQ62" s="98">
        <f t="shared" si="15"/>
        <v>17447.89</v>
      </c>
      <c r="AR62" s="75">
        <v>792.18</v>
      </c>
      <c r="AS62" s="32" t="s">
        <v>141</v>
      </c>
      <c r="AT62" s="31">
        <v>792.18</v>
      </c>
      <c r="AU62" s="31">
        <v>687.91</v>
      </c>
      <c r="AV62" s="98">
        <f t="shared" si="16"/>
        <v>792.18</v>
      </c>
      <c r="AW62" s="67" t="s">
        <v>141</v>
      </c>
      <c r="AX62" s="32" t="s">
        <v>141</v>
      </c>
      <c r="AY62" s="32" t="s">
        <v>141</v>
      </c>
      <c r="AZ62" s="32" t="s">
        <v>141</v>
      </c>
      <c r="BA62" s="11"/>
    </row>
    <row r="63" spans="1:53" ht="14.25">
      <c r="A63" s="11">
        <f t="shared" si="1"/>
        <v>58</v>
      </c>
      <c r="B63" s="14" t="s">
        <v>15</v>
      </c>
      <c r="C63" s="13">
        <v>89</v>
      </c>
      <c r="D63" s="13">
        <v>1226.4</v>
      </c>
      <c r="E63" s="31">
        <v>50082.06</v>
      </c>
      <c r="F63" s="32" t="s">
        <v>141</v>
      </c>
      <c r="G63" s="31">
        <v>50082.06</v>
      </c>
      <c r="H63" s="31">
        <v>49572.89</v>
      </c>
      <c r="I63" s="33">
        <f t="shared" si="0"/>
        <v>17707.113562005277</v>
      </c>
      <c r="J63" s="33">
        <v>0</v>
      </c>
      <c r="K63" s="31">
        <f t="shared" si="2"/>
        <v>17707.113562005277</v>
      </c>
      <c r="L63" s="31">
        <f t="shared" si="3"/>
        <v>17527.090395778367</v>
      </c>
      <c r="M63" s="31">
        <f t="shared" si="4"/>
        <v>17707.113562005277</v>
      </c>
      <c r="N63" s="31">
        <f t="shared" si="5"/>
        <v>28674.952559366753</v>
      </c>
      <c r="O63" s="31">
        <v>0</v>
      </c>
      <c r="P63" s="31">
        <f t="shared" si="6"/>
        <v>28674.952559366753</v>
      </c>
      <c r="Q63" s="31">
        <f t="shared" si="7"/>
        <v>28383.422506596307</v>
      </c>
      <c r="R63" s="31">
        <f t="shared" si="8"/>
        <v>28674.952559366753</v>
      </c>
      <c r="S63" s="31">
        <f t="shared" si="9"/>
        <v>3699.9938786279686</v>
      </c>
      <c r="T63" s="31">
        <v>0</v>
      </c>
      <c r="U63" s="31">
        <f t="shared" si="10"/>
        <v>3699.9938786279686</v>
      </c>
      <c r="V63" s="31">
        <f t="shared" si="11"/>
        <v>3662.3770976253304</v>
      </c>
      <c r="W63" s="63">
        <f t="shared" si="12"/>
        <v>3699.9938786279686</v>
      </c>
      <c r="X63" s="75">
        <v>28520.28</v>
      </c>
      <c r="Y63" s="32" t="s">
        <v>141</v>
      </c>
      <c r="Z63" s="31">
        <v>28520.28</v>
      </c>
      <c r="AA63" s="31">
        <v>27060.83</v>
      </c>
      <c r="AB63" s="31">
        <v>28520.28</v>
      </c>
      <c r="AC63" s="75">
        <v>5684.46</v>
      </c>
      <c r="AD63" s="32" t="s">
        <v>141</v>
      </c>
      <c r="AE63" s="31">
        <v>5684.46</v>
      </c>
      <c r="AF63" s="31">
        <v>3013.38</v>
      </c>
      <c r="AG63" s="98">
        <f t="shared" si="13"/>
        <v>5684.46</v>
      </c>
      <c r="AH63" s="77" t="s">
        <v>141</v>
      </c>
      <c r="AI63" s="32" t="s">
        <v>141</v>
      </c>
      <c r="AJ63" s="32" t="s">
        <v>141</v>
      </c>
      <c r="AK63" s="32" t="s">
        <v>141</v>
      </c>
      <c r="AL63" s="99" t="str">
        <f t="shared" si="14"/>
        <v>0, 00</v>
      </c>
      <c r="AM63" s="75">
        <v>16979.96</v>
      </c>
      <c r="AN63" s="32" t="s">
        <v>141</v>
      </c>
      <c r="AO63" s="31">
        <v>16979.96</v>
      </c>
      <c r="AP63" s="31">
        <v>14812.88</v>
      </c>
      <c r="AQ63" s="98">
        <f t="shared" si="15"/>
        <v>16979.96</v>
      </c>
      <c r="AR63" s="75">
        <v>771.8</v>
      </c>
      <c r="AS63" s="32" t="s">
        <v>141</v>
      </c>
      <c r="AT63" s="31">
        <v>771.8</v>
      </c>
      <c r="AU63" s="31">
        <v>649.42</v>
      </c>
      <c r="AV63" s="98">
        <f t="shared" si="16"/>
        <v>771.8</v>
      </c>
      <c r="AW63" s="67" t="s">
        <v>141</v>
      </c>
      <c r="AX63" s="32" t="s">
        <v>141</v>
      </c>
      <c r="AY63" s="32" t="s">
        <v>141</v>
      </c>
      <c r="AZ63" s="32" t="s">
        <v>141</v>
      </c>
      <c r="BA63" s="11"/>
    </row>
    <row r="64" spans="1:53" ht="14.25">
      <c r="A64" s="11">
        <f t="shared" si="1"/>
        <v>59</v>
      </c>
      <c r="B64" s="14" t="s">
        <v>15</v>
      </c>
      <c r="C64" s="13">
        <v>92</v>
      </c>
      <c r="D64" s="13">
        <v>2591.3</v>
      </c>
      <c r="E64" s="31">
        <v>105897.5</v>
      </c>
      <c r="F64" s="32" t="s">
        <v>141</v>
      </c>
      <c r="G64" s="31">
        <v>105897.5</v>
      </c>
      <c r="H64" s="31">
        <v>95952.29</v>
      </c>
      <c r="I64" s="33">
        <f t="shared" si="0"/>
        <v>37441.33245382586</v>
      </c>
      <c r="J64" s="33">
        <v>0</v>
      </c>
      <c r="K64" s="31">
        <f t="shared" si="2"/>
        <v>37441.33245382586</v>
      </c>
      <c r="L64" s="31">
        <f t="shared" si="3"/>
        <v>33925.08406332454</v>
      </c>
      <c r="M64" s="31">
        <f t="shared" si="4"/>
        <v>37441.33245382586</v>
      </c>
      <c r="N64" s="31">
        <f t="shared" si="5"/>
        <v>60632.60554089709</v>
      </c>
      <c r="O64" s="31">
        <v>0</v>
      </c>
      <c r="P64" s="31">
        <f t="shared" si="6"/>
        <v>60632.60554089709</v>
      </c>
      <c r="Q64" s="31">
        <f t="shared" si="7"/>
        <v>54938.38240105541</v>
      </c>
      <c r="R64" s="31">
        <f t="shared" si="8"/>
        <v>60632.60554089709</v>
      </c>
      <c r="S64" s="31">
        <f t="shared" si="9"/>
        <v>7823.5620052770455</v>
      </c>
      <c r="T64" s="31">
        <v>0</v>
      </c>
      <c r="U64" s="31">
        <f t="shared" si="10"/>
        <v>7823.5620052770455</v>
      </c>
      <c r="V64" s="31">
        <f t="shared" si="11"/>
        <v>7088.823535620053</v>
      </c>
      <c r="W64" s="63">
        <f t="shared" si="12"/>
        <v>7823.5620052770455</v>
      </c>
      <c r="X64" s="75">
        <v>60304.36</v>
      </c>
      <c r="Y64" s="32" t="s">
        <v>141</v>
      </c>
      <c r="Z64" s="31">
        <v>60304.36</v>
      </c>
      <c r="AA64" s="31">
        <v>52681.6</v>
      </c>
      <c r="AB64" s="31">
        <v>60304.36</v>
      </c>
      <c r="AC64" s="75">
        <v>12016.68</v>
      </c>
      <c r="AD64" s="32" t="s">
        <v>141</v>
      </c>
      <c r="AE64" s="31">
        <v>12016.68</v>
      </c>
      <c r="AF64" s="31">
        <v>6180.19</v>
      </c>
      <c r="AG64" s="98">
        <f t="shared" si="13"/>
        <v>12016.68</v>
      </c>
      <c r="AH64" s="77" t="s">
        <v>141</v>
      </c>
      <c r="AI64" s="32" t="s">
        <v>141</v>
      </c>
      <c r="AJ64" s="32" t="s">
        <v>141</v>
      </c>
      <c r="AK64" s="32" t="s">
        <v>141</v>
      </c>
      <c r="AL64" s="99" t="str">
        <f t="shared" si="14"/>
        <v>0, 00</v>
      </c>
      <c r="AM64" s="75">
        <v>35901.26</v>
      </c>
      <c r="AN64" s="32" t="s">
        <v>141</v>
      </c>
      <c r="AO64" s="31">
        <v>35901.26</v>
      </c>
      <c r="AP64" s="31">
        <v>29158.88</v>
      </c>
      <c r="AQ64" s="98">
        <f t="shared" si="15"/>
        <v>35901.26</v>
      </c>
      <c r="AR64" s="77" t="s">
        <v>141</v>
      </c>
      <c r="AS64" s="32" t="s">
        <v>141</v>
      </c>
      <c r="AT64" s="32" t="s">
        <v>141</v>
      </c>
      <c r="AU64" s="32" t="s">
        <v>141</v>
      </c>
      <c r="AV64" s="98" t="str">
        <f t="shared" si="16"/>
        <v>0, 00</v>
      </c>
      <c r="AW64" s="67" t="s">
        <v>141</v>
      </c>
      <c r="AX64" s="32" t="s">
        <v>141</v>
      </c>
      <c r="AY64" s="32" t="s">
        <v>141</v>
      </c>
      <c r="AZ64" s="32" t="s">
        <v>141</v>
      </c>
      <c r="BA64" s="11"/>
    </row>
    <row r="65" spans="1:53" ht="14.25">
      <c r="A65" s="11">
        <f t="shared" si="1"/>
        <v>60</v>
      </c>
      <c r="B65" s="14" t="s">
        <v>15</v>
      </c>
      <c r="C65" s="13">
        <v>93</v>
      </c>
      <c r="D65" s="13">
        <v>1867.8</v>
      </c>
      <c r="E65" s="31">
        <v>69697.11</v>
      </c>
      <c r="F65" s="32" t="s">
        <v>141</v>
      </c>
      <c r="G65" s="31">
        <v>69697.11</v>
      </c>
      <c r="H65" s="31">
        <v>60495.49</v>
      </c>
      <c r="I65" s="33">
        <f t="shared" si="0"/>
        <v>24642.249973614777</v>
      </c>
      <c r="J65" s="33">
        <v>0</v>
      </c>
      <c r="K65" s="31">
        <f t="shared" si="2"/>
        <v>24642.249973614777</v>
      </c>
      <c r="L65" s="31">
        <f t="shared" si="3"/>
        <v>21388.906754617416</v>
      </c>
      <c r="M65" s="31">
        <f t="shared" si="4"/>
        <v>24642.249973614777</v>
      </c>
      <c r="N65" s="31">
        <f t="shared" si="5"/>
        <v>39905.733166226906</v>
      </c>
      <c r="O65" s="31">
        <v>0</v>
      </c>
      <c r="P65" s="31">
        <f t="shared" si="6"/>
        <v>39905.733166226906</v>
      </c>
      <c r="Q65" s="31">
        <f t="shared" si="7"/>
        <v>34637.259445910284</v>
      </c>
      <c r="R65" s="31">
        <f t="shared" si="8"/>
        <v>39905.733166226906</v>
      </c>
      <c r="S65" s="31">
        <f t="shared" si="9"/>
        <v>5149.1268601583115</v>
      </c>
      <c r="T65" s="31">
        <v>0</v>
      </c>
      <c r="U65" s="31">
        <f t="shared" si="10"/>
        <v>5149.1268601583115</v>
      </c>
      <c r="V65" s="31">
        <f t="shared" si="11"/>
        <v>4469.323799472296</v>
      </c>
      <c r="W65" s="63">
        <f t="shared" si="12"/>
        <v>5149.1268601583115</v>
      </c>
      <c r="X65" s="75">
        <v>39634.27</v>
      </c>
      <c r="Y65" s="32" t="s">
        <v>141</v>
      </c>
      <c r="Z65" s="31">
        <v>39634.27</v>
      </c>
      <c r="AA65" s="31">
        <v>33495.49</v>
      </c>
      <c r="AB65" s="31">
        <v>39634.27</v>
      </c>
      <c r="AC65" s="75">
        <v>7778.04</v>
      </c>
      <c r="AD65" s="32" t="s">
        <v>141</v>
      </c>
      <c r="AE65" s="31">
        <v>7778.04</v>
      </c>
      <c r="AF65" s="31">
        <v>3713.76</v>
      </c>
      <c r="AG65" s="98">
        <f t="shared" si="13"/>
        <v>7778.04</v>
      </c>
      <c r="AH65" s="77" t="s">
        <v>141</v>
      </c>
      <c r="AI65" s="32" t="s">
        <v>141</v>
      </c>
      <c r="AJ65" s="32" t="s">
        <v>141</v>
      </c>
      <c r="AK65" s="32" t="s">
        <v>141</v>
      </c>
      <c r="AL65" s="99" t="str">
        <f t="shared" si="14"/>
        <v>0, 00</v>
      </c>
      <c r="AM65" s="75">
        <v>23535.54</v>
      </c>
      <c r="AN65" s="32" t="s">
        <v>141</v>
      </c>
      <c r="AO65" s="31">
        <v>23535.54</v>
      </c>
      <c r="AP65" s="31">
        <v>18054.34</v>
      </c>
      <c r="AQ65" s="98">
        <f t="shared" si="15"/>
        <v>23535.54</v>
      </c>
      <c r="AR65" s="75">
        <v>1095.36</v>
      </c>
      <c r="AS65" s="32" t="s">
        <v>141</v>
      </c>
      <c r="AT65" s="31">
        <v>1095.36</v>
      </c>
      <c r="AU65" s="31">
        <v>867.31</v>
      </c>
      <c r="AV65" s="98">
        <f t="shared" si="16"/>
        <v>1095.36</v>
      </c>
      <c r="AW65" s="67" t="s">
        <v>141</v>
      </c>
      <c r="AX65" s="32" t="s">
        <v>141</v>
      </c>
      <c r="AY65" s="32" t="s">
        <v>141</v>
      </c>
      <c r="AZ65" s="32" t="s">
        <v>141</v>
      </c>
      <c r="BA65" s="11"/>
    </row>
    <row r="66" spans="1:53" ht="14.25">
      <c r="A66" s="11">
        <f t="shared" si="1"/>
        <v>61</v>
      </c>
      <c r="B66" s="14" t="s">
        <v>15</v>
      </c>
      <c r="C66" s="13">
        <v>95</v>
      </c>
      <c r="D66" s="13">
        <v>1934.5</v>
      </c>
      <c r="E66" s="31">
        <v>77779.82</v>
      </c>
      <c r="F66" s="32" t="s">
        <v>141</v>
      </c>
      <c r="G66" s="31">
        <v>77779.82</v>
      </c>
      <c r="H66" s="31">
        <v>69294.13</v>
      </c>
      <c r="I66" s="33">
        <f t="shared" si="0"/>
        <v>27499.989129287605</v>
      </c>
      <c r="J66" s="33">
        <v>0</v>
      </c>
      <c r="K66" s="31">
        <f t="shared" si="2"/>
        <v>27499.989129287605</v>
      </c>
      <c r="L66" s="31">
        <f t="shared" si="3"/>
        <v>24499.771556728236</v>
      </c>
      <c r="M66" s="31">
        <f t="shared" si="4"/>
        <v>27499.989129287605</v>
      </c>
      <c r="N66" s="31">
        <f t="shared" si="5"/>
        <v>44533.56448548813</v>
      </c>
      <c r="O66" s="31">
        <v>0</v>
      </c>
      <c r="P66" s="31">
        <f t="shared" si="6"/>
        <v>44533.56448548813</v>
      </c>
      <c r="Q66" s="31">
        <f t="shared" si="7"/>
        <v>39675.00319261214</v>
      </c>
      <c r="R66" s="31">
        <f t="shared" si="8"/>
        <v>44533.56448548813</v>
      </c>
      <c r="S66" s="31">
        <f t="shared" si="9"/>
        <v>5746.266385224276</v>
      </c>
      <c r="T66" s="31">
        <v>0</v>
      </c>
      <c r="U66" s="31">
        <f t="shared" si="10"/>
        <v>5746.266385224276</v>
      </c>
      <c r="V66" s="31">
        <f t="shared" si="11"/>
        <v>5119.355250659632</v>
      </c>
      <c r="W66" s="63">
        <f t="shared" si="12"/>
        <v>5746.266385224276</v>
      </c>
      <c r="X66" s="75">
        <v>44239.83</v>
      </c>
      <c r="Y66" s="32" t="s">
        <v>141</v>
      </c>
      <c r="Z66" s="31">
        <v>44239.83</v>
      </c>
      <c r="AA66" s="31">
        <v>37719.21</v>
      </c>
      <c r="AB66" s="31">
        <v>44239.83</v>
      </c>
      <c r="AC66" s="75">
        <v>8701.4</v>
      </c>
      <c r="AD66" s="32" t="s">
        <v>141</v>
      </c>
      <c r="AE66" s="31">
        <v>8701.4</v>
      </c>
      <c r="AF66" s="31">
        <v>3792.79</v>
      </c>
      <c r="AG66" s="98">
        <f t="shared" si="13"/>
        <v>8701.4</v>
      </c>
      <c r="AH66" s="77" t="s">
        <v>141</v>
      </c>
      <c r="AI66" s="32" t="s">
        <v>141</v>
      </c>
      <c r="AJ66" s="32" t="s">
        <v>141</v>
      </c>
      <c r="AK66" s="32" t="s">
        <v>141</v>
      </c>
      <c r="AL66" s="99" t="str">
        <f t="shared" si="14"/>
        <v>0, 00</v>
      </c>
      <c r="AM66" s="75">
        <v>26280.05</v>
      </c>
      <c r="AN66" s="32" t="s">
        <v>141</v>
      </c>
      <c r="AO66" s="31">
        <v>26280.05</v>
      </c>
      <c r="AP66" s="31">
        <v>20683.99</v>
      </c>
      <c r="AQ66" s="98">
        <f t="shared" si="15"/>
        <v>26280.05</v>
      </c>
      <c r="AR66" s="75">
        <v>1181.44</v>
      </c>
      <c r="AS66" s="32" t="s">
        <v>141</v>
      </c>
      <c r="AT66" s="31">
        <v>1181.44</v>
      </c>
      <c r="AU66" s="31">
        <v>824.73</v>
      </c>
      <c r="AV66" s="98">
        <f t="shared" si="16"/>
        <v>1181.44</v>
      </c>
      <c r="AW66" s="67" t="s">
        <v>141</v>
      </c>
      <c r="AX66" s="32" t="s">
        <v>141</v>
      </c>
      <c r="AY66" s="32" t="s">
        <v>141</v>
      </c>
      <c r="AZ66" s="32" t="s">
        <v>141</v>
      </c>
      <c r="BA66" s="11"/>
    </row>
    <row r="67" spans="1:53" ht="14.25">
      <c r="A67" s="11">
        <f t="shared" si="1"/>
        <v>62</v>
      </c>
      <c r="B67" s="14" t="s">
        <v>15</v>
      </c>
      <c r="C67" s="13">
        <v>97</v>
      </c>
      <c r="D67" s="13">
        <v>1968.6</v>
      </c>
      <c r="E67" s="31">
        <v>80448.58</v>
      </c>
      <c r="F67" s="32" t="s">
        <v>141</v>
      </c>
      <c r="G67" s="31">
        <v>80448.58</v>
      </c>
      <c r="H67" s="31">
        <v>68096.54</v>
      </c>
      <c r="I67" s="33">
        <f aca="true" t="shared" si="17" ref="I67:I130">E67/3.79*1.34</f>
        <v>28443.561266490768</v>
      </c>
      <c r="J67" s="33">
        <v>0</v>
      </c>
      <c r="K67" s="31">
        <f t="shared" si="2"/>
        <v>28443.561266490768</v>
      </c>
      <c r="L67" s="31">
        <f t="shared" si="3"/>
        <v>24076.349234828496</v>
      </c>
      <c r="M67" s="31">
        <f t="shared" si="4"/>
        <v>28443.561266490768</v>
      </c>
      <c r="N67" s="31">
        <f t="shared" si="5"/>
        <v>46061.588021108175</v>
      </c>
      <c r="O67" s="31">
        <v>0</v>
      </c>
      <c r="P67" s="31">
        <f t="shared" si="6"/>
        <v>46061.588021108175</v>
      </c>
      <c r="Q67" s="31">
        <f t="shared" si="7"/>
        <v>38989.31182058047</v>
      </c>
      <c r="R67" s="31">
        <f t="shared" si="8"/>
        <v>46061.588021108175</v>
      </c>
      <c r="S67" s="31">
        <f t="shared" si="9"/>
        <v>5943.430712401056</v>
      </c>
      <c r="T67" s="31">
        <v>0</v>
      </c>
      <c r="U67" s="31">
        <f t="shared" si="10"/>
        <v>5943.430712401056</v>
      </c>
      <c r="V67" s="31">
        <f t="shared" si="11"/>
        <v>5030.87894459103</v>
      </c>
      <c r="W67" s="63">
        <f t="shared" si="12"/>
        <v>5943.430712401056</v>
      </c>
      <c r="X67" s="75">
        <v>45812.47</v>
      </c>
      <c r="Y67" s="32" t="s">
        <v>141</v>
      </c>
      <c r="Z67" s="31">
        <v>45812.47</v>
      </c>
      <c r="AA67" s="31">
        <v>37850.66</v>
      </c>
      <c r="AB67" s="31">
        <v>45812.47</v>
      </c>
      <c r="AC67" s="75">
        <v>9129.68</v>
      </c>
      <c r="AD67" s="32" t="s">
        <v>141</v>
      </c>
      <c r="AE67" s="31">
        <v>9129.68</v>
      </c>
      <c r="AF67" s="31">
        <v>5491.65</v>
      </c>
      <c r="AG67" s="98">
        <f t="shared" si="13"/>
        <v>9129.68</v>
      </c>
      <c r="AH67" s="77" t="s">
        <v>141</v>
      </c>
      <c r="AI67" s="32" t="s">
        <v>141</v>
      </c>
      <c r="AJ67" s="32" t="s">
        <v>141</v>
      </c>
      <c r="AK67" s="32" t="s">
        <v>141</v>
      </c>
      <c r="AL67" s="99" t="str">
        <f t="shared" si="14"/>
        <v>0, 00</v>
      </c>
      <c r="AM67" s="75">
        <v>27274.42</v>
      </c>
      <c r="AN67" s="32" t="s">
        <v>141</v>
      </c>
      <c r="AO67" s="31">
        <v>27274.42</v>
      </c>
      <c r="AP67" s="31">
        <v>21164.78</v>
      </c>
      <c r="AQ67" s="98">
        <f t="shared" si="15"/>
        <v>27274.42</v>
      </c>
      <c r="AR67" s="75">
        <v>1239.58</v>
      </c>
      <c r="AS67" s="32" t="s">
        <v>141</v>
      </c>
      <c r="AT67" s="31">
        <v>1239.58</v>
      </c>
      <c r="AU67" s="31">
        <v>1264.49</v>
      </c>
      <c r="AV67" s="98">
        <f t="shared" si="16"/>
        <v>1239.58</v>
      </c>
      <c r="AW67" s="67" t="s">
        <v>141</v>
      </c>
      <c r="AX67" s="32" t="s">
        <v>141</v>
      </c>
      <c r="AY67" s="32" t="s">
        <v>141</v>
      </c>
      <c r="AZ67" s="32" t="s">
        <v>141</v>
      </c>
      <c r="BA67" s="11"/>
    </row>
    <row r="68" spans="1:53" ht="14.25">
      <c r="A68" s="11">
        <f aca="true" t="shared" si="18" ref="A68:A123">A67+1</f>
        <v>63</v>
      </c>
      <c r="B68" s="14" t="s">
        <v>15</v>
      </c>
      <c r="C68" s="13">
        <v>99</v>
      </c>
      <c r="D68" s="13">
        <v>701.9</v>
      </c>
      <c r="E68" s="31">
        <v>28681.52</v>
      </c>
      <c r="F68" s="32" t="s">
        <v>141</v>
      </c>
      <c r="G68" s="31">
        <v>28681.52</v>
      </c>
      <c r="H68" s="31">
        <v>20712.81</v>
      </c>
      <c r="I68" s="33">
        <f t="shared" si="17"/>
        <v>10140.695725593669</v>
      </c>
      <c r="J68" s="33">
        <v>0</v>
      </c>
      <c r="K68" s="31">
        <f t="shared" si="2"/>
        <v>10140.695725593669</v>
      </c>
      <c r="L68" s="31">
        <f t="shared" si="3"/>
        <v>7323.2626385224285</v>
      </c>
      <c r="M68" s="31">
        <f t="shared" si="4"/>
        <v>10140.695725593669</v>
      </c>
      <c r="N68" s="31">
        <f t="shared" si="5"/>
        <v>16421.872928759894</v>
      </c>
      <c r="O68" s="31">
        <v>0</v>
      </c>
      <c r="P68" s="31">
        <f t="shared" si="6"/>
        <v>16421.872928759894</v>
      </c>
      <c r="Q68" s="31">
        <f t="shared" si="7"/>
        <v>11859.313377308708</v>
      </c>
      <c r="R68" s="31">
        <f t="shared" si="8"/>
        <v>16421.872928759894</v>
      </c>
      <c r="S68" s="31">
        <f t="shared" si="9"/>
        <v>2118.9513456464383</v>
      </c>
      <c r="T68" s="31">
        <v>0</v>
      </c>
      <c r="U68" s="31">
        <f t="shared" si="10"/>
        <v>2118.9513456464383</v>
      </c>
      <c r="V68" s="31">
        <f t="shared" si="11"/>
        <v>1530.2339841688656</v>
      </c>
      <c r="W68" s="63">
        <f t="shared" si="12"/>
        <v>2118.9513456464383</v>
      </c>
      <c r="X68" s="75">
        <v>16333.44</v>
      </c>
      <c r="Y68" s="32" t="s">
        <v>141</v>
      </c>
      <c r="Z68" s="31">
        <v>16333.44</v>
      </c>
      <c r="AA68" s="31">
        <v>11419.1</v>
      </c>
      <c r="AB68" s="31">
        <v>16333.44</v>
      </c>
      <c r="AC68" s="75">
        <v>3255.44</v>
      </c>
      <c r="AD68" s="32" t="s">
        <v>141</v>
      </c>
      <c r="AE68" s="31">
        <v>3255.44</v>
      </c>
      <c r="AF68" s="31">
        <v>1511.15</v>
      </c>
      <c r="AG68" s="98">
        <f t="shared" si="13"/>
        <v>3255.44</v>
      </c>
      <c r="AH68" s="77" t="s">
        <v>141</v>
      </c>
      <c r="AI68" s="32" t="s">
        <v>141</v>
      </c>
      <c r="AJ68" s="32" t="s">
        <v>141</v>
      </c>
      <c r="AK68" s="32" t="s">
        <v>141</v>
      </c>
      <c r="AL68" s="99" t="str">
        <f t="shared" si="14"/>
        <v>0, 00</v>
      </c>
      <c r="AM68" s="75">
        <v>9724.08</v>
      </c>
      <c r="AN68" s="32" t="s">
        <v>141</v>
      </c>
      <c r="AO68" s="31">
        <v>9724.08</v>
      </c>
      <c r="AP68" s="31">
        <v>6329.81</v>
      </c>
      <c r="AQ68" s="98">
        <f t="shared" si="15"/>
        <v>9724.08</v>
      </c>
      <c r="AR68" s="75">
        <v>442</v>
      </c>
      <c r="AS68" s="32" t="s">
        <v>141</v>
      </c>
      <c r="AT68" s="31">
        <v>442</v>
      </c>
      <c r="AU68" s="31">
        <v>329.73</v>
      </c>
      <c r="AV68" s="98">
        <f t="shared" si="16"/>
        <v>442</v>
      </c>
      <c r="AW68" s="67" t="s">
        <v>141</v>
      </c>
      <c r="AX68" s="32" t="s">
        <v>141</v>
      </c>
      <c r="AY68" s="32" t="s">
        <v>141</v>
      </c>
      <c r="AZ68" s="32" t="s">
        <v>141</v>
      </c>
      <c r="BA68" s="11"/>
    </row>
    <row r="69" spans="1:53" ht="14.25">
      <c r="A69" s="11">
        <f t="shared" si="18"/>
        <v>64</v>
      </c>
      <c r="B69" s="14" t="s">
        <v>15</v>
      </c>
      <c r="C69" s="13">
        <v>101</v>
      </c>
      <c r="D69" s="13">
        <v>409.2</v>
      </c>
      <c r="E69" s="31">
        <v>29088.08</v>
      </c>
      <c r="F69" s="32" t="s">
        <v>141</v>
      </c>
      <c r="G69" s="34">
        <v>29088.08</v>
      </c>
      <c r="H69" s="31">
        <v>23819.41</v>
      </c>
      <c r="I69" s="33">
        <f t="shared" si="17"/>
        <v>10284.439894459103</v>
      </c>
      <c r="J69" s="33">
        <v>0</v>
      </c>
      <c r="K69" s="31">
        <f t="shared" si="2"/>
        <v>10284.439894459103</v>
      </c>
      <c r="L69" s="31">
        <f t="shared" si="3"/>
        <v>8421.638364116096</v>
      </c>
      <c r="M69" s="31">
        <f t="shared" si="4"/>
        <v>10284.439894459103</v>
      </c>
      <c r="N69" s="31">
        <f t="shared" si="5"/>
        <v>16654.65266490765</v>
      </c>
      <c r="O69" s="31">
        <v>0</v>
      </c>
      <c r="P69" s="31">
        <f t="shared" si="6"/>
        <v>16654.65266490765</v>
      </c>
      <c r="Q69" s="31">
        <f t="shared" si="7"/>
        <v>13638.026306068601</v>
      </c>
      <c r="R69" s="31">
        <f t="shared" si="8"/>
        <v>16654.65266490765</v>
      </c>
      <c r="S69" s="31">
        <f t="shared" si="9"/>
        <v>2148.9874406332456</v>
      </c>
      <c r="T69" s="31">
        <v>0</v>
      </c>
      <c r="U69" s="31">
        <f t="shared" si="10"/>
        <v>2148.9874406332456</v>
      </c>
      <c r="V69" s="31">
        <f t="shared" si="11"/>
        <v>1759.7453298153036</v>
      </c>
      <c r="W69" s="63">
        <f t="shared" si="12"/>
        <v>2148.9874406332456</v>
      </c>
      <c r="X69" s="77" t="s">
        <v>141</v>
      </c>
      <c r="Y69" s="32" t="s">
        <v>141</v>
      </c>
      <c r="Z69" s="32" t="s">
        <v>141</v>
      </c>
      <c r="AA69" s="32" t="s">
        <v>141</v>
      </c>
      <c r="AB69" s="32" t="s">
        <v>141</v>
      </c>
      <c r="AC69" s="75">
        <v>1897.78</v>
      </c>
      <c r="AD69" s="32" t="s">
        <v>141</v>
      </c>
      <c r="AE69" s="31">
        <v>1897.78</v>
      </c>
      <c r="AF69" s="31">
        <v>927.77</v>
      </c>
      <c r="AG69" s="98">
        <f t="shared" si="13"/>
        <v>1897.78</v>
      </c>
      <c r="AH69" s="77" t="s">
        <v>141</v>
      </c>
      <c r="AI69" s="32" t="s">
        <v>141</v>
      </c>
      <c r="AJ69" s="32" t="s">
        <v>141</v>
      </c>
      <c r="AK69" s="32" t="s">
        <v>141</v>
      </c>
      <c r="AL69" s="99" t="str">
        <f t="shared" si="14"/>
        <v>0, 00</v>
      </c>
      <c r="AM69" s="75">
        <v>4455.82</v>
      </c>
      <c r="AN69" s="31">
        <v>5585.82</v>
      </c>
      <c r="AO69" s="31">
        <v>-1130</v>
      </c>
      <c r="AP69" s="31">
        <v>3259.79</v>
      </c>
      <c r="AQ69" s="98">
        <f t="shared" si="15"/>
        <v>-1130</v>
      </c>
      <c r="AR69" s="75">
        <v>257.68</v>
      </c>
      <c r="AS69" s="32" t="s">
        <v>141</v>
      </c>
      <c r="AT69" s="31">
        <v>257.68</v>
      </c>
      <c r="AU69" s="31">
        <v>165.34</v>
      </c>
      <c r="AV69" s="98">
        <f t="shared" si="16"/>
        <v>257.68</v>
      </c>
      <c r="AW69" s="67" t="s">
        <v>141</v>
      </c>
      <c r="AX69" s="32" t="s">
        <v>141</v>
      </c>
      <c r="AY69" s="32" t="s">
        <v>141</v>
      </c>
      <c r="AZ69" s="32" t="s">
        <v>141</v>
      </c>
      <c r="BA69" s="11"/>
    </row>
    <row r="70" spans="1:53" ht="14.25">
      <c r="A70" s="11">
        <f t="shared" si="18"/>
        <v>65</v>
      </c>
      <c r="B70" s="14" t="s">
        <v>15</v>
      </c>
      <c r="C70" s="13">
        <v>103</v>
      </c>
      <c r="D70" s="13">
        <v>208.6</v>
      </c>
      <c r="E70" s="31">
        <v>14806.36</v>
      </c>
      <c r="F70" s="32" t="s">
        <v>141</v>
      </c>
      <c r="G70" s="31">
        <v>14806.36</v>
      </c>
      <c r="H70" s="31">
        <v>15315.1</v>
      </c>
      <c r="I70" s="33">
        <f t="shared" si="17"/>
        <v>5234.966332453826</v>
      </c>
      <c r="J70" s="33">
        <v>0</v>
      </c>
      <c r="K70" s="31">
        <f t="shared" si="2"/>
        <v>5234.966332453826</v>
      </c>
      <c r="L70" s="31">
        <f t="shared" si="3"/>
        <v>5414.83746701847</v>
      </c>
      <c r="M70" s="31">
        <f t="shared" si="4"/>
        <v>5234.966332453826</v>
      </c>
      <c r="N70" s="31">
        <f t="shared" si="5"/>
        <v>8477.520105540896</v>
      </c>
      <c r="O70" s="31">
        <v>0</v>
      </c>
      <c r="P70" s="31">
        <f t="shared" si="6"/>
        <v>8477.520105540896</v>
      </c>
      <c r="Q70" s="31">
        <f t="shared" si="7"/>
        <v>8768.80395778364</v>
      </c>
      <c r="R70" s="31">
        <f t="shared" si="8"/>
        <v>8477.520105540896</v>
      </c>
      <c r="S70" s="31">
        <f t="shared" si="9"/>
        <v>1093.873562005277</v>
      </c>
      <c r="T70" s="31">
        <v>0</v>
      </c>
      <c r="U70" s="31">
        <f t="shared" si="10"/>
        <v>1093.873562005277</v>
      </c>
      <c r="V70" s="31">
        <f t="shared" si="11"/>
        <v>1131.4585751978893</v>
      </c>
      <c r="W70" s="63">
        <f t="shared" si="12"/>
        <v>1093.873562005277</v>
      </c>
      <c r="X70" s="77" t="s">
        <v>141</v>
      </c>
      <c r="Y70" s="32" t="s">
        <v>141</v>
      </c>
      <c r="Z70" s="32" t="s">
        <v>141</v>
      </c>
      <c r="AA70" s="32" t="s">
        <v>141</v>
      </c>
      <c r="AB70" s="32" t="s">
        <v>141</v>
      </c>
      <c r="AC70" s="77">
        <v>965.58</v>
      </c>
      <c r="AD70" s="32" t="s">
        <v>141</v>
      </c>
      <c r="AE70" s="32">
        <v>965.58</v>
      </c>
      <c r="AF70" s="32">
        <v>206.7</v>
      </c>
      <c r="AG70" s="98">
        <f t="shared" si="13"/>
        <v>965.58</v>
      </c>
      <c r="AH70" s="77" t="s">
        <v>141</v>
      </c>
      <c r="AI70" s="32" t="s">
        <v>141</v>
      </c>
      <c r="AJ70" s="32" t="s">
        <v>141</v>
      </c>
      <c r="AK70" s="32" t="s">
        <v>141</v>
      </c>
      <c r="AL70" s="99" t="str">
        <f t="shared" si="14"/>
        <v>0, 00</v>
      </c>
      <c r="AM70" s="75">
        <v>2885.18</v>
      </c>
      <c r="AN70" s="32" t="s">
        <v>141</v>
      </c>
      <c r="AO70" s="31">
        <v>2885.18</v>
      </c>
      <c r="AP70" s="31">
        <v>2639.94</v>
      </c>
      <c r="AQ70" s="98">
        <f t="shared" si="15"/>
        <v>2885.18</v>
      </c>
      <c r="AR70" s="77" t="s">
        <v>141</v>
      </c>
      <c r="AS70" s="32" t="s">
        <v>141</v>
      </c>
      <c r="AT70" s="32" t="s">
        <v>141</v>
      </c>
      <c r="AU70" s="32" t="s">
        <v>141</v>
      </c>
      <c r="AV70" s="98" t="str">
        <f t="shared" si="16"/>
        <v>0, 00</v>
      </c>
      <c r="AW70" s="67" t="s">
        <v>141</v>
      </c>
      <c r="AX70" s="32" t="s">
        <v>141</v>
      </c>
      <c r="AY70" s="32" t="s">
        <v>141</v>
      </c>
      <c r="AZ70" s="32" t="s">
        <v>141</v>
      </c>
      <c r="BA70" s="11"/>
    </row>
    <row r="71" spans="1:53" ht="14.25">
      <c r="A71" s="11">
        <f t="shared" si="18"/>
        <v>66</v>
      </c>
      <c r="B71" s="14" t="s">
        <v>15</v>
      </c>
      <c r="C71" s="13">
        <v>105</v>
      </c>
      <c r="D71" s="13">
        <v>205.7</v>
      </c>
      <c r="E71" s="31">
        <v>14920.96</v>
      </c>
      <c r="F71" s="32" t="s">
        <v>141</v>
      </c>
      <c r="G71" s="31">
        <v>14920.96</v>
      </c>
      <c r="H71" s="31">
        <v>14351.08</v>
      </c>
      <c r="I71" s="33">
        <f t="shared" si="17"/>
        <v>5275.484538258575</v>
      </c>
      <c r="J71" s="33">
        <v>0</v>
      </c>
      <c r="K71" s="31">
        <f aca="true" t="shared" si="19" ref="K71:K134">G71/3.79*1.34</f>
        <v>5275.484538258575</v>
      </c>
      <c r="L71" s="31">
        <f aca="true" t="shared" si="20" ref="L71:L134">H71/3.79*1.34</f>
        <v>5073.996622691293</v>
      </c>
      <c r="M71" s="31">
        <f aca="true" t="shared" si="21" ref="M71:M134">K71</f>
        <v>5275.484538258575</v>
      </c>
      <c r="N71" s="31">
        <f aca="true" t="shared" si="22" ref="N71:N134">E71/3.79*2.17</f>
        <v>8543.135408970975</v>
      </c>
      <c r="O71" s="31">
        <v>0</v>
      </c>
      <c r="P71" s="31">
        <f aca="true" t="shared" si="23" ref="P71:P134">G71/3.79*2.17</f>
        <v>8543.135408970975</v>
      </c>
      <c r="Q71" s="31">
        <f aca="true" t="shared" si="24" ref="Q71:Q134">H71/3.79*2.17</f>
        <v>8216.845277044855</v>
      </c>
      <c r="R71" s="31">
        <f aca="true" t="shared" si="25" ref="R71:R134">P71</f>
        <v>8543.135408970975</v>
      </c>
      <c r="S71" s="31">
        <f aca="true" t="shared" si="26" ref="S71:S134">E71/3.79*0.28</f>
        <v>1102.3400527704487</v>
      </c>
      <c r="T71" s="31">
        <v>0</v>
      </c>
      <c r="U71" s="31">
        <f aca="true" t="shared" si="27" ref="U71:U134">G71/3.79*0.28</f>
        <v>1102.3400527704487</v>
      </c>
      <c r="V71" s="31">
        <f aca="true" t="shared" si="28" ref="V71:V134">H71/3.79*0.28</f>
        <v>1060.2381002638524</v>
      </c>
      <c r="W71" s="63">
        <f aca="true" t="shared" si="29" ref="W71:W134">U71</f>
        <v>1102.3400527704487</v>
      </c>
      <c r="X71" s="77" t="s">
        <v>141</v>
      </c>
      <c r="Y71" s="32" t="s">
        <v>141</v>
      </c>
      <c r="Z71" s="32" t="s">
        <v>141</v>
      </c>
      <c r="AA71" s="32" t="s">
        <v>141</v>
      </c>
      <c r="AB71" s="32" t="s">
        <v>141</v>
      </c>
      <c r="AC71" s="77">
        <v>973.46</v>
      </c>
      <c r="AD71" s="32" t="s">
        <v>141</v>
      </c>
      <c r="AE71" s="31">
        <v>973.46</v>
      </c>
      <c r="AF71" s="31">
        <v>616.08</v>
      </c>
      <c r="AG71" s="98">
        <f aca="true" t="shared" si="30" ref="AG71:AG134">AE71</f>
        <v>973.46</v>
      </c>
      <c r="AH71" s="77" t="s">
        <v>141</v>
      </c>
      <c r="AI71" s="32" t="s">
        <v>141</v>
      </c>
      <c r="AJ71" s="32" t="s">
        <v>141</v>
      </c>
      <c r="AK71" s="32" t="s">
        <v>141</v>
      </c>
      <c r="AL71" s="99" t="str">
        <f aca="true" t="shared" si="31" ref="AL71:AL134">AJ71</f>
        <v>0, 00</v>
      </c>
      <c r="AM71" s="75">
        <v>2460.98</v>
      </c>
      <c r="AN71" s="31">
        <v>3073.11</v>
      </c>
      <c r="AO71" s="31">
        <v>-612.13</v>
      </c>
      <c r="AP71" s="31">
        <v>2452.8</v>
      </c>
      <c r="AQ71" s="98">
        <f aca="true" t="shared" si="32" ref="AQ71:AQ134">AO71</f>
        <v>-612.13</v>
      </c>
      <c r="AR71" s="77" t="s">
        <v>141</v>
      </c>
      <c r="AS71" s="32" t="s">
        <v>141</v>
      </c>
      <c r="AT71" s="32" t="s">
        <v>141</v>
      </c>
      <c r="AU71" s="32" t="s">
        <v>141</v>
      </c>
      <c r="AV71" s="98" t="str">
        <f aca="true" t="shared" si="33" ref="AV71:AV134">AT71</f>
        <v>0, 00</v>
      </c>
      <c r="AW71" s="67" t="s">
        <v>141</v>
      </c>
      <c r="AX71" s="32" t="s">
        <v>141</v>
      </c>
      <c r="AY71" s="32" t="s">
        <v>141</v>
      </c>
      <c r="AZ71" s="32" t="s">
        <v>141</v>
      </c>
      <c r="BA71" s="11"/>
    </row>
    <row r="72" spans="1:53" ht="14.25">
      <c r="A72" s="11">
        <f t="shared" si="18"/>
        <v>67</v>
      </c>
      <c r="B72" s="14" t="s">
        <v>15</v>
      </c>
      <c r="C72" s="13">
        <v>107</v>
      </c>
      <c r="D72" s="13">
        <v>251.6</v>
      </c>
      <c r="E72" s="31">
        <v>11500.2</v>
      </c>
      <c r="F72" s="32" t="s">
        <v>144</v>
      </c>
      <c r="G72" s="31" t="s">
        <v>141</v>
      </c>
      <c r="H72" s="31">
        <v>11500.2</v>
      </c>
      <c r="I72" s="33">
        <f t="shared" si="17"/>
        <v>4066.0337730870715</v>
      </c>
      <c r="J72" s="33">
        <v>0</v>
      </c>
      <c r="K72" s="31">
        <v>0</v>
      </c>
      <c r="L72" s="31">
        <f t="shared" si="20"/>
        <v>4066.0337730870715</v>
      </c>
      <c r="M72" s="31">
        <f t="shared" si="21"/>
        <v>0</v>
      </c>
      <c r="N72" s="31">
        <f t="shared" si="22"/>
        <v>6584.547229551451</v>
      </c>
      <c r="O72" s="31">
        <v>0</v>
      </c>
      <c r="P72" s="31">
        <v>0</v>
      </c>
      <c r="Q72" s="31">
        <f t="shared" si="24"/>
        <v>6584.547229551451</v>
      </c>
      <c r="R72" s="31">
        <f t="shared" si="25"/>
        <v>0</v>
      </c>
      <c r="S72" s="31">
        <f t="shared" si="26"/>
        <v>849.6189973614777</v>
      </c>
      <c r="T72" s="31">
        <v>0</v>
      </c>
      <c r="U72" s="31">
        <v>0</v>
      </c>
      <c r="V72" s="31">
        <f t="shared" si="28"/>
        <v>849.6189973614777</v>
      </c>
      <c r="W72" s="63">
        <f t="shared" si="29"/>
        <v>0</v>
      </c>
      <c r="X72" s="75">
        <v>6063.92</v>
      </c>
      <c r="Y72" s="32" t="s">
        <v>141</v>
      </c>
      <c r="Z72" s="31" t="s">
        <v>141</v>
      </c>
      <c r="AA72" s="31" t="s">
        <v>141</v>
      </c>
      <c r="AB72" s="31" t="s">
        <v>141</v>
      </c>
      <c r="AC72" s="75">
        <v>750.28</v>
      </c>
      <c r="AD72" s="31" t="s">
        <v>141</v>
      </c>
      <c r="AE72" s="31">
        <v>750.28</v>
      </c>
      <c r="AF72" s="31">
        <v>141.95</v>
      </c>
      <c r="AG72" s="98">
        <f t="shared" si="30"/>
        <v>750.28</v>
      </c>
      <c r="AH72" s="75">
        <v>846</v>
      </c>
      <c r="AI72" s="32" t="s">
        <v>141</v>
      </c>
      <c r="AJ72" s="31">
        <v>846</v>
      </c>
      <c r="AK72" s="31">
        <v>282.06</v>
      </c>
      <c r="AL72" s="99">
        <f t="shared" si="31"/>
        <v>846</v>
      </c>
      <c r="AM72" s="75">
        <v>1896.62</v>
      </c>
      <c r="AN72" s="31">
        <v>2362.28</v>
      </c>
      <c r="AO72" s="31">
        <v>-465.66</v>
      </c>
      <c r="AP72" s="31">
        <v>996.35</v>
      </c>
      <c r="AQ72" s="98">
        <f t="shared" si="32"/>
        <v>-465.66</v>
      </c>
      <c r="AR72" s="77" t="s">
        <v>141</v>
      </c>
      <c r="AS72" s="32" t="s">
        <v>141</v>
      </c>
      <c r="AT72" s="32" t="s">
        <v>141</v>
      </c>
      <c r="AU72" s="32" t="s">
        <v>141</v>
      </c>
      <c r="AV72" s="98" t="str">
        <f t="shared" si="33"/>
        <v>0, 00</v>
      </c>
      <c r="AW72" s="67" t="s">
        <v>141</v>
      </c>
      <c r="AX72" s="32" t="s">
        <v>141</v>
      </c>
      <c r="AY72" s="32" t="s">
        <v>141</v>
      </c>
      <c r="AZ72" s="32" t="s">
        <v>141</v>
      </c>
      <c r="BA72" s="11"/>
    </row>
    <row r="73" spans="1:53" ht="14.25">
      <c r="A73" s="11">
        <f>A72+1</f>
        <v>68</v>
      </c>
      <c r="B73" s="14" t="s">
        <v>15</v>
      </c>
      <c r="C73" s="13">
        <v>108</v>
      </c>
      <c r="D73" s="13">
        <v>1098.2</v>
      </c>
      <c r="E73" s="31">
        <v>42327.2</v>
      </c>
      <c r="F73" s="32" t="s">
        <v>141</v>
      </c>
      <c r="G73" s="31">
        <v>42327.2</v>
      </c>
      <c r="H73" s="31">
        <v>41595.93</v>
      </c>
      <c r="I73" s="33">
        <f t="shared" si="17"/>
        <v>14965.289709762532</v>
      </c>
      <c r="J73" s="33">
        <v>0</v>
      </c>
      <c r="K73" s="31">
        <f t="shared" si="19"/>
        <v>14965.289709762532</v>
      </c>
      <c r="L73" s="31">
        <f t="shared" si="20"/>
        <v>14706.74042216359</v>
      </c>
      <c r="M73" s="31">
        <f t="shared" si="21"/>
        <v>14965.289709762532</v>
      </c>
      <c r="N73" s="31">
        <f t="shared" si="22"/>
        <v>24234.834828496038</v>
      </c>
      <c r="O73" s="31">
        <v>0</v>
      </c>
      <c r="P73" s="31">
        <f t="shared" si="23"/>
        <v>24234.834828496038</v>
      </c>
      <c r="Q73" s="31">
        <f t="shared" si="24"/>
        <v>23816.13934036939</v>
      </c>
      <c r="R73" s="31">
        <f t="shared" si="25"/>
        <v>24234.834828496038</v>
      </c>
      <c r="S73" s="31">
        <f t="shared" si="26"/>
        <v>3127.0754617414245</v>
      </c>
      <c r="T73" s="31">
        <v>0</v>
      </c>
      <c r="U73" s="31">
        <f t="shared" si="27"/>
        <v>3127.0754617414245</v>
      </c>
      <c r="V73" s="31">
        <f t="shared" si="28"/>
        <v>3073.0502374670186</v>
      </c>
      <c r="W73" s="63">
        <f t="shared" si="29"/>
        <v>3127.0754617414245</v>
      </c>
      <c r="X73" s="75">
        <v>24104.28</v>
      </c>
      <c r="Y73" s="32" t="s">
        <v>141</v>
      </c>
      <c r="Z73" s="31">
        <v>24104.28</v>
      </c>
      <c r="AA73" s="31">
        <v>22640.68</v>
      </c>
      <c r="AB73" s="31">
        <v>24104.28</v>
      </c>
      <c r="AC73" s="75">
        <v>4804.26</v>
      </c>
      <c r="AD73" s="32" t="s">
        <v>141</v>
      </c>
      <c r="AE73" s="31">
        <v>4804.26</v>
      </c>
      <c r="AF73" s="31">
        <v>2317.21</v>
      </c>
      <c r="AG73" s="98">
        <f t="shared" si="30"/>
        <v>4804.26</v>
      </c>
      <c r="AH73" s="77" t="s">
        <v>141</v>
      </c>
      <c r="AI73" s="32" t="s">
        <v>141</v>
      </c>
      <c r="AJ73" s="32" t="s">
        <v>141</v>
      </c>
      <c r="AK73" s="32" t="s">
        <v>141</v>
      </c>
      <c r="AL73" s="99" t="str">
        <f t="shared" si="31"/>
        <v>0, 00</v>
      </c>
      <c r="AM73" s="75">
        <v>14350.54</v>
      </c>
      <c r="AN73" s="32" t="s">
        <v>141</v>
      </c>
      <c r="AO73" s="31">
        <v>14350.54</v>
      </c>
      <c r="AP73" s="31">
        <v>12345.53</v>
      </c>
      <c r="AQ73" s="98">
        <f t="shared" si="32"/>
        <v>14350.54</v>
      </c>
      <c r="AR73" s="77" t="s">
        <v>141</v>
      </c>
      <c r="AS73" s="32" t="s">
        <v>141</v>
      </c>
      <c r="AT73" s="32" t="s">
        <v>141</v>
      </c>
      <c r="AU73" s="32" t="s">
        <v>141</v>
      </c>
      <c r="AV73" s="98" t="str">
        <f t="shared" si="33"/>
        <v>0, 00</v>
      </c>
      <c r="AW73" s="67" t="s">
        <v>141</v>
      </c>
      <c r="AX73" s="32" t="s">
        <v>141</v>
      </c>
      <c r="AY73" s="32" t="s">
        <v>141</v>
      </c>
      <c r="AZ73" s="32" t="s">
        <v>141</v>
      </c>
      <c r="BA73" s="11"/>
    </row>
    <row r="74" spans="1:53" ht="14.25">
      <c r="A74" s="11">
        <f t="shared" si="18"/>
        <v>69</v>
      </c>
      <c r="B74" s="14" t="s">
        <v>15</v>
      </c>
      <c r="C74" s="13">
        <v>109</v>
      </c>
      <c r="D74" s="13">
        <v>417.7</v>
      </c>
      <c r="E74" s="31">
        <v>29714</v>
      </c>
      <c r="F74" s="32" t="s">
        <v>141</v>
      </c>
      <c r="G74" s="31">
        <v>29714</v>
      </c>
      <c r="H74" s="31">
        <v>30333.3</v>
      </c>
      <c r="I74" s="33">
        <f t="shared" si="17"/>
        <v>10505.741424802112</v>
      </c>
      <c r="J74" s="33">
        <v>0</v>
      </c>
      <c r="K74" s="31">
        <f t="shared" si="19"/>
        <v>10505.741424802112</v>
      </c>
      <c r="L74" s="31">
        <f t="shared" si="20"/>
        <v>10724.702374670185</v>
      </c>
      <c r="M74" s="31">
        <f t="shared" si="21"/>
        <v>10505.741424802112</v>
      </c>
      <c r="N74" s="31">
        <f t="shared" si="22"/>
        <v>17013.0290237467</v>
      </c>
      <c r="O74" s="31">
        <v>0</v>
      </c>
      <c r="P74" s="31">
        <f t="shared" si="23"/>
        <v>17013.0290237467</v>
      </c>
      <c r="Q74" s="31">
        <f t="shared" si="24"/>
        <v>17367.615039577835</v>
      </c>
      <c r="R74" s="31">
        <f t="shared" si="25"/>
        <v>17013.0290237467</v>
      </c>
      <c r="S74" s="31">
        <f t="shared" si="26"/>
        <v>2195.2295514511875</v>
      </c>
      <c r="T74" s="31">
        <v>0</v>
      </c>
      <c r="U74" s="31">
        <f t="shared" si="27"/>
        <v>2195.2295514511875</v>
      </c>
      <c r="V74" s="31">
        <f t="shared" si="28"/>
        <v>2240.982585751979</v>
      </c>
      <c r="W74" s="63">
        <f t="shared" si="29"/>
        <v>2195.2295514511875</v>
      </c>
      <c r="X74" s="77" t="s">
        <v>141</v>
      </c>
      <c r="Y74" s="32" t="s">
        <v>141</v>
      </c>
      <c r="Z74" s="32" t="s">
        <v>141</v>
      </c>
      <c r="AA74" s="32" t="s">
        <v>141</v>
      </c>
      <c r="AB74" s="32" t="s">
        <v>141</v>
      </c>
      <c r="AC74" s="75">
        <v>1938.6</v>
      </c>
      <c r="AD74" s="32" t="s">
        <v>141</v>
      </c>
      <c r="AE74" s="31">
        <v>1938.6</v>
      </c>
      <c r="AF74" s="32">
        <v>900.23</v>
      </c>
      <c r="AG74" s="98">
        <f t="shared" si="30"/>
        <v>1938.6</v>
      </c>
      <c r="AH74" s="77" t="s">
        <v>141</v>
      </c>
      <c r="AI74" s="32" t="s">
        <v>141</v>
      </c>
      <c r="AJ74" s="32" t="s">
        <v>141</v>
      </c>
      <c r="AK74" s="32" t="s">
        <v>141</v>
      </c>
      <c r="AL74" s="99" t="str">
        <f t="shared" si="31"/>
        <v>0, 00</v>
      </c>
      <c r="AM74" s="75">
        <v>5790.62</v>
      </c>
      <c r="AN74" s="32" t="s">
        <v>141</v>
      </c>
      <c r="AO74" s="31">
        <v>5790.62</v>
      </c>
      <c r="AP74" s="31">
        <v>5197.05</v>
      </c>
      <c r="AQ74" s="98">
        <f t="shared" si="32"/>
        <v>5790.62</v>
      </c>
      <c r="AR74" s="77">
        <v>263.21</v>
      </c>
      <c r="AS74" s="32" t="s">
        <v>141</v>
      </c>
      <c r="AT74" s="32">
        <v>263.21</v>
      </c>
      <c r="AU74" s="32">
        <v>194.76</v>
      </c>
      <c r="AV74" s="98">
        <f t="shared" si="33"/>
        <v>263.21</v>
      </c>
      <c r="AW74" s="67" t="s">
        <v>141</v>
      </c>
      <c r="AX74" s="32" t="s">
        <v>141</v>
      </c>
      <c r="AY74" s="32" t="s">
        <v>141</v>
      </c>
      <c r="AZ74" s="32" t="s">
        <v>141</v>
      </c>
      <c r="BA74" s="11"/>
    </row>
    <row r="75" spans="1:53" ht="14.25">
      <c r="A75" s="11">
        <f t="shared" si="18"/>
        <v>70</v>
      </c>
      <c r="B75" s="14" t="s">
        <v>15</v>
      </c>
      <c r="C75" s="13">
        <v>111</v>
      </c>
      <c r="D75" s="13">
        <v>1063.2</v>
      </c>
      <c r="E75" s="31">
        <v>43397.04</v>
      </c>
      <c r="F75" s="32" t="s">
        <v>141</v>
      </c>
      <c r="G75" s="31">
        <v>43397.04</v>
      </c>
      <c r="H75" s="31">
        <v>39858.87</v>
      </c>
      <c r="I75" s="33">
        <f t="shared" si="17"/>
        <v>15343.544485488128</v>
      </c>
      <c r="J75" s="33">
        <v>0</v>
      </c>
      <c r="K75" s="31">
        <f t="shared" si="19"/>
        <v>15343.544485488128</v>
      </c>
      <c r="L75" s="31">
        <f t="shared" si="20"/>
        <v>14092.582005277047</v>
      </c>
      <c r="M75" s="31">
        <f t="shared" si="21"/>
        <v>15343.544485488128</v>
      </c>
      <c r="N75" s="31">
        <f t="shared" si="22"/>
        <v>24847.3817414248</v>
      </c>
      <c r="O75" s="31">
        <v>0</v>
      </c>
      <c r="P75" s="31">
        <f t="shared" si="23"/>
        <v>24847.3817414248</v>
      </c>
      <c r="Q75" s="31">
        <f t="shared" si="24"/>
        <v>22821.56936675462</v>
      </c>
      <c r="R75" s="31">
        <f t="shared" si="25"/>
        <v>24847.3817414248</v>
      </c>
      <c r="S75" s="31">
        <f t="shared" si="26"/>
        <v>3206.1137730870714</v>
      </c>
      <c r="T75" s="31">
        <v>0</v>
      </c>
      <c r="U75" s="31">
        <f t="shared" si="27"/>
        <v>3206.1137730870714</v>
      </c>
      <c r="V75" s="31">
        <f t="shared" si="28"/>
        <v>2944.7186279683383</v>
      </c>
      <c r="W75" s="63">
        <f t="shared" si="29"/>
        <v>3206.1137730870714</v>
      </c>
      <c r="X75" s="75">
        <v>24712.68</v>
      </c>
      <c r="Y75" s="32" t="s">
        <v>141</v>
      </c>
      <c r="Z75" s="31">
        <v>24712.68</v>
      </c>
      <c r="AA75" s="31">
        <v>21793.45</v>
      </c>
      <c r="AB75" s="31">
        <v>24712.68</v>
      </c>
      <c r="AC75" s="75">
        <v>4924</v>
      </c>
      <c r="AD75" s="32" t="s">
        <v>141</v>
      </c>
      <c r="AE75" s="31">
        <v>4924</v>
      </c>
      <c r="AF75" s="31">
        <v>2347.23</v>
      </c>
      <c r="AG75" s="98">
        <f t="shared" si="30"/>
        <v>4924</v>
      </c>
      <c r="AH75" s="77" t="s">
        <v>141</v>
      </c>
      <c r="AI75" s="32" t="s">
        <v>141</v>
      </c>
      <c r="AJ75" s="32" t="s">
        <v>141</v>
      </c>
      <c r="AK75" s="32" t="s">
        <v>141</v>
      </c>
      <c r="AL75" s="99" t="str">
        <f t="shared" si="31"/>
        <v>0, 00</v>
      </c>
      <c r="AM75" s="75">
        <v>14711.9</v>
      </c>
      <c r="AN75" s="32" t="s">
        <v>141</v>
      </c>
      <c r="AO75" s="31">
        <v>14711.9</v>
      </c>
      <c r="AP75" s="31">
        <v>12147</v>
      </c>
      <c r="AQ75" s="98">
        <f t="shared" si="32"/>
        <v>14711.9</v>
      </c>
      <c r="AR75" s="75">
        <v>668.53</v>
      </c>
      <c r="AS75" s="32" t="s">
        <v>141</v>
      </c>
      <c r="AT75" s="31">
        <v>668.53</v>
      </c>
      <c r="AU75" s="31">
        <v>501.35</v>
      </c>
      <c r="AV75" s="98">
        <f t="shared" si="33"/>
        <v>668.53</v>
      </c>
      <c r="AW75" s="67" t="s">
        <v>141</v>
      </c>
      <c r="AX75" s="32" t="s">
        <v>141</v>
      </c>
      <c r="AY75" s="32" t="s">
        <v>141</v>
      </c>
      <c r="AZ75" s="32" t="s">
        <v>141</v>
      </c>
      <c r="BA75" s="11"/>
    </row>
    <row r="76" spans="1:53" ht="14.25">
      <c r="A76" s="11">
        <f t="shared" si="18"/>
        <v>71</v>
      </c>
      <c r="B76" s="14" t="s">
        <v>15</v>
      </c>
      <c r="C76" s="13">
        <v>113</v>
      </c>
      <c r="D76" s="13">
        <v>1135.4</v>
      </c>
      <c r="E76" s="31">
        <v>48115.96</v>
      </c>
      <c r="F76" s="32" t="s">
        <v>141</v>
      </c>
      <c r="G76" s="31">
        <v>48115.96</v>
      </c>
      <c r="H76" s="31">
        <v>38022.11</v>
      </c>
      <c r="I76" s="33">
        <f t="shared" si="17"/>
        <v>17011.97530343008</v>
      </c>
      <c r="J76" s="33">
        <v>0</v>
      </c>
      <c r="K76" s="31">
        <f t="shared" si="19"/>
        <v>17011.97530343008</v>
      </c>
      <c r="L76" s="31">
        <f t="shared" si="20"/>
        <v>13443.17345646438</v>
      </c>
      <c r="M76" s="31">
        <f t="shared" si="21"/>
        <v>17011.97530343008</v>
      </c>
      <c r="N76" s="31">
        <f t="shared" si="22"/>
        <v>27549.243588390502</v>
      </c>
      <c r="O76" s="31">
        <v>0</v>
      </c>
      <c r="P76" s="31">
        <f t="shared" si="23"/>
        <v>27549.243588390502</v>
      </c>
      <c r="Q76" s="31">
        <f t="shared" si="24"/>
        <v>21769.915224274402</v>
      </c>
      <c r="R76" s="31">
        <f t="shared" si="25"/>
        <v>27549.243588390502</v>
      </c>
      <c r="S76" s="31">
        <f t="shared" si="26"/>
        <v>3554.74110817942</v>
      </c>
      <c r="T76" s="31">
        <v>0</v>
      </c>
      <c r="U76" s="31">
        <f t="shared" si="27"/>
        <v>3554.74110817942</v>
      </c>
      <c r="V76" s="31">
        <f t="shared" si="28"/>
        <v>2809.0213192612136</v>
      </c>
      <c r="W76" s="63">
        <f t="shared" si="29"/>
        <v>3554.74110817942</v>
      </c>
      <c r="X76" s="75">
        <v>27400.56</v>
      </c>
      <c r="Y76" s="32" t="s">
        <v>141</v>
      </c>
      <c r="Z76" s="31">
        <v>27400.56</v>
      </c>
      <c r="AA76" s="31">
        <v>20991.55</v>
      </c>
      <c r="AB76" s="31">
        <v>27400.56</v>
      </c>
      <c r="AC76" s="75">
        <v>5461.32</v>
      </c>
      <c r="AD76" s="32" t="s">
        <v>141</v>
      </c>
      <c r="AE76" s="31">
        <v>5461.32</v>
      </c>
      <c r="AF76" s="31">
        <v>2779.11</v>
      </c>
      <c r="AG76" s="98">
        <f t="shared" si="30"/>
        <v>5461.32</v>
      </c>
      <c r="AH76" s="77" t="s">
        <v>141</v>
      </c>
      <c r="AI76" s="32" t="s">
        <v>141</v>
      </c>
      <c r="AJ76" s="32" t="s">
        <v>141</v>
      </c>
      <c r="AK76" s="32" t="s">
        <v>141</v>
      </c>
      <c r="AL76" s="99" t="str">
        <f t="shared" si="31"/>
        <v>0, 00</v>
      </c>
      <c r="AM76" s="75">
        <v>16313.24</v>
      </c>
      <c r="AN76" s="32" t="s">
        <v>141</v>
      </c>
      <c r="AO76" s="31">
        <v>16313.24</v>
      </c>
      <c r="AP76" s="31">
        <v>11502.2</v>
      </c>
      <c r="AQ76" s="98">
        <f t="shared" si="32"/>
        <v>16313.24</v>
      </c>
      <c r="AR76" s="75">
        <v>741.5</v>
      </c>
      <c r="AS76" s="32" t="s">
        <v>141</v>
      </c>
      <c r="AT76" s="31">
        <v>741.5</v>
      </c>
      <c r="AU76" s="31">
        <v>608.44</v>
      </c>
      <c r="AV76" s="98">
        <f t="shared" si="33"/>
        <v>741.5</v>
      </c>
      <c r="AW76" s="67" t="s">
        <v>141</v>
      </c>
      <c r="AX76" s="32" t="s">
        <v>141</v>
      </c>
      <c r="AY76" s="32" t="s">
        <v>141</v>
      </c>
      <c r="AZ76" s="32" t="s">
        <v>141</v>
      </c>
      <c r="BA76" s="11"/>
    </row>
    <row r="77" spans="1:53" ht="14.25">
      <c r="A77" s="11">
        <f t="shared" si="18"/>
        <v>72</v>
      </c>
      <c r="B77" s="14" t="s">
        <v>15</v>
      </c>
      <c r="C77" s="13">
        <v>115</v>
      </c>
      <c r="D77" s="13">
        <v>1230.1</v>
      </c>
      <c r="E77" s="31">
        <v>50382.72</v>
      </c>
      <c r="F77" s="32" t="s">
        <v>141</v>
      </c>
      <c r="G77" s="31">
        <v>50382.72</v>
      </c>
      <c r="H77" s="31">
        <v>45607.69</v>
      </c>
      <c r="I77" s="33">
        <f t="shared" si="17"/>
        <v>17813.415514511875</v>
      </c>
      <c r="J77" s="33">
        <v>0</v>
      </c>
      <c r="K77" s="31">
        <f t="shared" si="19"/>
        <v>17813.415514511875</v>
      </c>
      <c r="L77" s="31">
        <f t="shared" si="20"/>
        <v>16125.146332453827</v>
      </c>
      <c r="M77" s="31">
        <f t="shared" si="21"/>
        <v>17813.415514511875</v>
      </c>
      <c r="N77" s="31">
        <f t="shared" si="22"/>
        <v>28847.0982585752</v>
      </c>
      <c r="O77" s="31">
        <v>0</v>
      </c>
      <c r="P77" s="31">
        <f t="shared" si="23"/>
        <v>28847.0982585752</v>
      </c>
      <c r="Q77" s="31">
        <f t="shared" si="24"/>
        <v>26113.110105540898</v>
      </c>
      <c r="R77" s="31">
        <f t="shared" si="25"/>
        <v>28847.0982585752</v>
      </c>
      <c r="S77" s="31">
        <f t="shared" si="26"/>
        <v>3722.206226912929</v>
      </c>
      <c r="T77" s="31">
        <v>0</v>
      </c>
      <c r="U77" s="31">
        <f t="shared" si="27"/>
        <v>3722.206226912929</v>
      </c>
      <c r="V77" s="31">
        <f t="shared" si="28"/>
        <v>3369.4335620052775</v>
      </c>
      <c r="W77" s="63">
        <f t="shared" si="29"/>
        <v>3722.206226912929</v>
      </c>
      <c r="X77" s="75">
        <v>28692.4</v>
      </c>
      <c r="Y77" s="32" t="s">
        <v>141</v>
      </c>
      <c r="Z77" s="31">
        <v>28692.4</v>
      </c>
      <c r="AA77" s="31">
        <v>25129.64</v>
      </c>
      <c r="AB77" s="31">
        <v>28692.4</v>
      </c>
      <c r="AC77" s="75">
        <v>5720.26</v>
      </c>
      <c r="AD77" s="32" t="s">
        <v>141</v>
      </c>
      <c r="AE77" s="31">
        <v>5720.26</v>
      </c>
      <c r="AF77" s="31">
        <v>2789.75</v>
      </c>
      <c r="AG77" s="98">
        <f t="shared" si="30"/>
        <v>5720.26</v>
      </c>
      <c r="AH77" s="77" t="s">
        <v>141</v>
      </c>
      <c r="AI77" s="32" t="s">
        <v>141</v>
      </c>
      <c r="AJ77" s="32" t="s">
        <v>141</v>
      </c>
      <c r="AK77" s="32" t="s">
        <v>141</v>
      </c>
      <c r="AL77" s="99" t="str">
        <f t="shared" si="31"/>
        <v>0, 00</v>
      </c>
      <c r="AM77" s="75">
        <v>17082.94</v>
      </c>
      <c r="AN77" s="32" t="s">
        <v>141</v>
      </c>
      <c r="AO77" s="31">
        <v>17082.94</v>
      </c>
      <c r="AP77" s="31">
        <v>13978.4</v>
      </c>
      <c r="AQ77" s="98">
        <f t="shared" si="32"/>
        <v>17082.94</v>
      </c>
      <c r="AR77" s="75">
        <v>776.66</v>
      </c>
      <c r="AS77" s="32" t="s">
        <v>141</v>
      </c>
      <c r="AT77" s="31">
        <v>776.66</v>
      </c>
      <c r="AU77" s="31">
        <v>612.93</v>
      </c>
      <c r="AV77" s="98">
        <f t="shared" si="33"/>
        <v>776.66</v>
      </c>
      <c r="AW77" s="67" t="s">
        <v>141</v>
      </c>
      <c r="AX77" s="32" t="s">
        <v>141</v>
      </c>
      <c r="AY77" s="32" t="s">
        <v>141</v>
      </c>
      <c r="AZ77" s="32" t="s">
        <v>141</v>
      </c>
      <c r="BA77" s="11"/>
    </row>
    <row r="78" spans="1:53" ht="14.25">
      <c r="A78" s="11">
        <f t="shared" si="18"/>
        <v>73</v>
      </c>
      <c r="B78" s="14" t="s">
        <v>15</v>
      </c>
      <c r="C78" s="13">
        <v>116</v>
      </c>
      <c r="D78" s="13">
        <v>1200.6</v>
      </c>
      <c r="E78" s="31">
        <v>44801.2</v>
      </c>
      <c r="F78" s="32" t="s">
        <v>141</v>
      </c>
      <c r="G78" s="31">
        <v>44801.2</v>
      </c>
      <c r="H78" s="31">
        <v>29124.53</v>
      </c>
      <c r="I78" s="33">
        <f t="shared" si="17"/>
        <v>15840.002110817943</v>
      </c>
      <c r="J78" s="33">
        <v>0</v>
      </c>
      <c r="K78" s="31">
        <f t="shared" si="19"/>
        <v>15840.002110817943</v>
      </c>
      <c r="L78" s="31">
        <f t="shared" si="20"/>
        <v>10297.32722955145</v>
      </c>
      <c r="M78" s="31">
        <f t="shared" si="21"/>
        <v>15840.002110817943</v>
      </c>
      <c r="N78" s="31">
        <f t="shared" si="22"/>
        <v>25651.346701846964</v>
      </c>
      <c r="O78" s="31">
        <v>0</v>
      </c>
      <c r="P78" s="31">
        <f t="shared" si="23"/>
        <v>25651.346701846964</v>
      </c>
      <c r="Q78" s="31">
        <f t="shared" si="24"/>
        <v>16675.522453825855</v>
      </c>
      <c r="R78" s="31">
        <f t="shared" si="25"/>
        <v>25651.346701846964</v>
      </c>
      <c r="S78" s="31">
        <f t="shared" si="26"/>
        <v>3309.8511873350926</v>
      </c>
      <c r="T78" s="31">
        <v>0</v>
      </c>
      <c r="U78" s="31">
        <f t="shared" si="27"/>
        <v>3309.8511873350926</v>
      </c>
      <c r="V78" s="31">
        <f t="shared" si="28"/>
        <v>2151.6803166226914</v>
      </c>
      <c r="W78" s="63">
        <f t="shared" si="29"/>
        <v>3309.8511873350926</v>
      </c>
      <c r="X78" s="75">
        <v>25510.95</v>
      </c>
      <c r="Y78" s="32" t="s">
        <v>141</v>
      </c>
      <c r="Z78" s="31">
        <v>25510.95</v>
      </c>
      <c r="AA78" s="31">
        <v>15739.76</v>
      </c>
      <c r="AB78" s="31">
        <v>25510.95</v>
      </c>
      <c r="AC78" s="75">
        <v>5079.98</v>
      </c>
      <c r="AD78" s="32" t="s">
        <v>141</v>
      </c>
      <c r="AE78" s="31">
        <v>5079.98</v>
      </c>
      <c r="AF78" s="31">
        <v>1347.4</v>
      </c>
      <c r="AG78" s="98">
        <f t="shared" si="30"/>
        <v>5079.98</v>
      </c>
      <c r="AH78" s="77" t="s">
        <v>141</v>
      </c>
      <c r="AI78" s="32" t="s">
        <v>141</v>
      </c>
      <c r="AJ78" s="32" t="s">
        <v>141</v>
      </c>
      <c r="AK78" s="32" t="s">
        <v>141</v>
      </c>
      <c r="AL78" s="99" t="str">
        <f t="shared" si="31"/>
        <v>0, 00</v>
      </c>
      <c r="AM78" s="75">
        <v>15185.8</v>
      </c>
      <c r="AN78" s="32" t="s">
        <v>141</v>
      </c>
      <c r="AO78" s="31">
        <v>15185.8</v>
      </c>
      <c r="AP78" s="31">
        <v>8459.71</v>
      </c>
      <c r="AQ78" s="98">
        <f t="shared" si="32"/>
        <v>15185.8</v>
      </c>
      <c r="AR78" s="75">
        <v>752.34</v>
      </c>
      <c r="AS78" s="32" t="s">
        <v>141</v>
      </c>
      <c r="AT78" s="31">
        <v>752.34</v>
      </c>
      <c r="AU78" s="31">
        <v>318.46</v>
      </c>
      <c r="AV78" s="98">
        <f t="shared" si="33"/>
        <v>752.34</v>
      </c>
      <c r="AW78" s="67" t="s">
        <v>141</v>
      </c>
      <c r="AX78" s="32" t="s">
        <v>141</v>
      </c>
      <c r="AY78" s="32" t="s">
        <v>141</v>
      </c>
      <c r="AZ78" s="32" t="s">
        <v>141</v>
      </c>
      <c r="BA78" s="11"/>
    </row>
    <row r="79" spans="1:53" ht="14.25">
      <c r="A79" s="11">
        <f t="shared" si="18"/>
        <v>74</v>
      </c>
      <c r="B79" s="14" t="s">
        <v>15</v>
      </c>
      <c r="C79" s="13">
        <v>117</v>
      </c>
      <c r="D79" s="13">
        <v>414.7</v>
      </c>
      <c r="E79" s="32" t="s">
        <v>141</v>
      </c>
      <c r="F79" s="32">
        <v>-969.32</v>
      </c>
      <c r="G79" s="31">
        <v>969.32</v>
      </c>
      <c r="H79" s="31">
        <v>13643.48</v>
      </c>
      <c r="I79" s="33">
        <v>0</v>
      </c>
      <c r="J79" s="33">
        <f>F79/3.79*1.34</f>
        <v>-342.71472295514513</v>
      </c>
      <c r="K79" s="31">
        <f t="shared" si="19"/>
        <v>342.71472295514513</v>
      </c>
      <c r="L79" s="31">
        <f t="shared" si="20"/>
        <v>4823.816147757256</v>
      </c>
      <c r="M79" s="31">
        <f t="shared" si="21"/>
        <v>342.71472295514513</v>
      </c>
      <c r="N79" s="31">
        <v>0</v>
      </c>
      <c r="O79" s="31">
        <f>F79/3.79*2.17</f>
        <v>-554.9932453825858</v>
      </c>
      <c r="P79" s="31">
        <f t="shared" si="23"/>
        <v>554.9932453825858</v>
      </c>
      <c r="Q79" s="31">
        <f t="shared" si="24"/>
        <v>7811.702269129287</v>
      </c>
      <c r="R79" s="31">
        <f t="shared" si="25"/>
        <v>554.9932453825858</v>
      </c>
      <c r="S79" s="31">
        <v>0</v>
      </c>
      <c r="T79" s="31">
        <f>F79/3.79*0.28</f>
        <v>-71.61203166226915</v>
      </c>
      <c r="U79" s="31">
        <f t="shared" si="27"/>
        <v>71.61203166226915</v>
      </c>
      <c r="V79" s="31">
        <f t="shared" si="28"/>
        <v>1007.9615831134565</v>
      </c>
      <c r="W79" s="63">
        <f t="shared" si="29"/>
        <v>71.61203166226915</v>
      </c>
      <c r="X79" s="77" t="s">
        <v>141</v>
      </c>
      <c r="Y79" s="32" t="s">
        <v>141</v>
      </c>
      <c r="Z79" s="32" t="s">
        <v>141</v>
      </c>
      <c r="AA79" s="32" t="s">
        <v>141</v>
      </c>
      <c r="AB79" s="32" t="s">
        <v>141</v>
      </c>
      <c r="AC79" s="77" t="s">
        <v>141</v>
      </c>
      <c r="AD79" s="32" t="s">
        <v>141</v>
      </c>
      <c r="AE79" s="32" t="s">
        <v>141</v>
      </c>
      <c r="AF79" s="32" t="s">
        <v>141</v>
      </c>
      <c r="AG79" s="98" t="str">
        <f t="shared" si="30"/>
        <v>0, 00</v>
      </c>
      <c r="AH79" s="75">
        <v>8993.57</v>
      </c>
      <c r="AI79" s="32">
        <v>862.94</v>
      </c>
      <c r="AJ79" s="31">
        <v>8130.63</v>
      </c>
      <c r="AK79" s="31">
        <v>4097.02</v>
      </c>
      <c r="AL79" s="99">
        <f t="shared" si="31"/>
        <v>8130.63</v>
      </c>
      <c r="AM79" s="77" t="s">
        <v>141</v>
      </c>
      <c r="AN79" s="32">
        <v>-149.13</v>
      </c>
      <c r="AO79" s="31">
        <v>149.13</v>
      </c>
      <c r="AP79" s="31">
        <v>2553.07</v>
      </c>
      <c r="AQ79" s="98">
        <f t="shared" si="32"/>
        <v>149.13</v>
      </c>
      <c r="AR79" s="75" t="s">
        <v>141</v>
      </c>
      <c r="AS79" s="32" t="s">
        <v>141</v>
      </c>
      <c r="AT79" s="32" t="s">
        <v>141</v>
      </c>
      <c r="AU79" s="31" t="s">
        <v>141</v>
      </c>
      <c r="AV79" s="98" t="str">
        <f t="shared" si="33"/>
        <v>0, 00</v>
      </c>
      <c r="AW79" s="66" t="s">
        <v>141</v>
      </c>
      <c r="AX79" s="31" t="s">
        <v>141</v>
      </c>
      <c r="AY79" s="31" t="s">
        <v>141</v>
      </c>
      <c r="AZ79" s="31" t="s">
        <v>141</v>
      </c>
      <c r="BA79" s="11"/>
    </row>
    <row r="80" spans="1:53" ht="14.25">
      <c r="A80" s="11">
        <f t="shared" si="18"/>
        <v>75</v>
      </c>
      <c r="B80" s="14" t="s">
        <v>15</v>
      </c>
      <c r="C80" s="13">
        <v>118</v>
      </c>
      <c r="D80" s="13">
        <v>185.9</v>
      </c>
      <c r="E80" s="31">
        <v>7554.66</v>
      </c>
      <c r="F80" s="32" t="s">
        <v>141</v>
      </c>
      <c r="G80" s="31">
        <v>7544.66</v>
      </c>
      <c r="H80" s="31">
        <v>7503.46</v>
      </c>
      <c r="I80" s="33">
        <f t="shared" si="17"/>
        <v>2671.0407387862797</v>
      </c>
      <c r="J80" s="33">
        <v>0</v>
      </c>
      <c r="K80" s="31">
        <f t="shared" si="19"/>
        <v>2667.5051187335093</v>
      </c>
      <c r="L80" s="31">
        <f t="shared" si="20"/>
        <v>2652.9383641160953</v>
      </c>
      <c r="M80" s="31">
        <f t="shared" si="21"/>
        <v>2667.5051187335093</v>
      </c>
      <c r="N80" s="31">
        <f t="shared" si="22"/>
        <v>4325.491345646437</v>
      </c>
      <c r="O80" s="31">
        <v>0</v>
      </c>
      <c r="P80" s="31">
        <f t="shared" si="23"/>
        <v>4319.765751978892</v>
      </c>
      <c r="Q80" s="31">
        <f t="shared" si="24"/>
        <v>4296.176306068602</v>
      </c>
      <c r="R80" s="31">
        <f t="shared" si="25"/>
        <v>4319.765751978892</v>
      </c>
      <c r="S80" s="31">
        <f t="shared" si="26"/>
        <v>558.1279155672823</v>
      </c>
      <c r="T80" s="31">
        <v>0</v>
      </c>
      <c r="U80" s="31">
        <f t="shared" si="27"/>
        <v>557.389129287599</v>
      </c>
      <c r="V80" s="31">
        <f t="shared" si="28"/>
        <v>554.3453298153034</v>
      </c>
      <c r="W80" s="63">
        <f t="shared" si="29"/>
        <v>557.389129287599</v>
      </c>
      <c r="X80" s="75">
        <v>4302.12</v>
      </c>
      <c r="Y80" s="32" t="s">
        <v>141</v>
      </c>
      <c r="Z80" s="31">
        <v>4302.12</v>
      </c>
      <c r="AA80" s="31">
        <v>4050.2</v>
      </c>
      <c r="AB80" s="31">
        <v>4302.12</v>
      </c>
      <c r="AC80" s="75">
        <v>857.48</v>
      </c>
      <c r="AD80" s="32" t="s">
        <v>141</v>
      </c>
      <c r="AE80" s="31">
        <v>857.48</v>
      </c>
      <c r="AF80" s="31">
        <v>416.78</v>
      </c>
      <c r="AG80" s="98">
        <f t="shared" si="30"/>
        <v>857.48</v>
      </c>
      <c r="AH80" s="77" t="s">
        <v>141</v>
      </c>
      <c r="AI80" s="32" t="s">
        <v>141</v>
      </c>
      <c r="AJ80" s="32" t="s">
        <v>141</v>
      </c>
      <c r="AK80" s="32" t="s">
        <v>141</v>
      </c>
      <c r="AL80" s="99" t="str">
        <f t="shared" si="31"/>
        <v>0, 00</v>
      </c>
      <c r="AM80" s="75">
        <v>2561.34</v>
      </c>
      <c r="AN80" s="32" t="s">
        <v>141</v>
      </c>
      <c r="AO80" s="31">
        <v>2561.34</v>
      </c>
      <c r="AP80" s="31">
        <v>2186.9</v>
      </c>
      <c r="AQ80" s="98">
        <f t="shared" si="32"/>
        <v>2561.34</v>
      </c>
      <c r="AR80" s="75">
        <v>116.42</v>
      </c>
      <c r="AS80" s="32" t="s">
        <v>141</v>
      </c>
      <c r="AT80" s="31">
        <v>116.42</v>
      </c>
      <c r="AU80" s="31">
        <v>78.93</v>
      </c>
      <c r="AV80" s="98">
        <f t="shared" si="33"/>
        <v>116.42</v>
      </c>
      <c r="AW80" s="67" t="s">
        <v>141</v>
      </c>
      <c r="AX80" s="32" t="s">
        <v>141</v>
      </c>
      <c r="AY80" s="32" t="s">
        <v>141</v>
      </c>
      <c r="AZ80" s="32" t="s">
        <v>141</v>
      </c>
      <c r="BA80" s="11"/>
    </row>
    <row r="81" spans="1:53" ht="14.25">
      <c r="A81" s="11">
        <f t="shared" si="18"/>
        <v>76</v>
      </c>
      <c r="B81" s="14" t="s">
        <v>15</v>
      </c>
      <c r="C81" s="13" t="s">
        <v>16</v>
      </c>
      <c r="D81" s="13">
        <v>1248.05</v>
      </c>
      <c r="E81" s="31">
        <v>50999.78</v>
      </c>
      <c r="F81" s="32" t="s">
        <v>141</v>
      </c>
      <c r="G81" s="31">
        <v>50999.78</v>
      </c>
      <c r="H81" s="31">
        <v>46999.41</v>
      </c>
      <c r="I81" s="33">
        <f t="shared" si="17"/>
        <v>18031.58448548813</v>
      </c>
      <c r="J81" s="33">
        <v>0</v>
      </c>
      <c r="K81" s="31">
        <f t="shared" si="19"/>
        <v>18031.58448548813</v>
      </c>
      <c r="L81" s="31">
        <f t="shared" si="20"/>
        <v>16617.205646437997</v>
      </c>
      <c r="M81" s="31">
        <f t="shared" si="21"/>
        <v>18031.58448548813</v>
      </c>
      <c r="N81" s="31">
        <f t="shared" si="22"/>
        <v>29200.4017414248</v>
      </c>
      <c r="O81" s="31">
        <v>0</v>
      </c>
      <c r="P81" s="31">
        <f t="shared" si="23"/>
        <v>29200.4017414248</v>
      </c>
      <c r="Q81" s="31">
        <f t="shared" si="24"/>
        <v>26909.952427440632</v>
      </c>
      <c r="R81" s="31">
        <f t="shared" si="25"/>
        <v>29200.4017414248</v>
      </c>
      <c r="S81" s="31">
        <f t="shared" si="26"/>
        <v>3767.7937730870717</v>
      </c>
      <c r="T81" s="31">
        <v>0</v>
      </c>
      <c r="U81" s="31">
        <f t="shared" si="27"/>
        <v>3767.7937730870717</v>
      </c>
      <c r="V81" s="31">
        <f t="shared" si="28"/>
        <v>3472.2519261213724</v>
      </c>
      <c r="W81" s="63">
        <f t="shared" si="29"/>
        <v>3767.7937730870717</v>
      </c>
      <c r="X81" s="75">
        <v>29043</v>
      </c>
      <c r="Y81" s="32" t="s">
        <v>141</v>
      </c>
      <c r="Z81" s="31">
        <v>29043</v>
      </c>
      <c r="AA81" s="31">
        <v>25858.05</v>
      </c>
      <c r="AB81" s="31">
        <v>29043</v>
      </c>
      <c r="AC81" s="75">
        <v>5788.62</v>
      </c>
      <c r="AD81" s="32" t="s">
        <v>141</v>
      </c>
      <c r="AE81" s="31">
        <v>5788.62</v>
      </c>
      <c r="AF81" s="31">
        <v>3171.38</v>
      </c>
      <c r="AG81" s="98">
        <f t="shared" si="30"/>
        <v>5788.62</v>
      </c>
      <c r="AH81" s="77" t="s">
        <v>141</v>
      </c>
      <c r="AI81" s="32" t="s">
        <v>141</v>
      </c>
      <c r="AJ81" s="32" t="s">
        <v>141</v>
      </c>
      <c r="AK81" s="32" t="s">
        <v>141</v>
      </c>
      <c r="AL81" s="99" t="str">
        <f t="shared" si="31"/>
        <v>0, 00</v>
      </c>
      <c r="AM81" s="75">
        <v>17291</v>
      </c>
      <c r="AN81" s="32" t="s">
        <v>141</v>
      </c>
      <c r="AO81" s="31">
        <v>17291</v>
      </c>
      <c r="AP81" s="31">
        <v>14333.51</v>
      </c>
      <c r="AQ81" s="98">
        <f t="shared" si="32"/>
        <v>17291</v>
      </c>
      <c r="AR81" s="75">
        <v>785.93</v>
      </c>
      <c r="AS81" s="32" t="s">
        <v>141</v>
      </c>
      <c r="AT81" s="31">
        <v>785.93</v>
      </c>
      <c r="AU81" s="31">
        <v>728.56</v>
      </c>
      <c r="AV81" s="98">
        <f t="shared" si="33"/>
        <v>785.93</v>
      </c>
      <c r="AW81" s="67" t="s">
        <v>141</v>
      </c>
      <c r="AX81" s="32" t="s">
        <v>141</v>
      </c>
      <c r="AY81" s="32" t="s">
        <v>141</v>
      </c>
      <c r="AZ81" s="32" t="s">
        <v>141</v>
      </c>
      <c r="BA81" s="11"/>
    </row>
    <row r="82" spans="1:53" ht="14.25">
      <c r="A82" s="11">
        <f t="shared" si="18"/>
        <v>77</v>
      </c>
      <c r="B82" s="14" t="s">
        <v>15</v>
      </c>
      <c r="C82" s="13">
        <v>138</v>
      </c>
      <c r="D82" s="13">
        <v>1269.7</v>
      </c>
      <c r="E82" s="31">
        <v>51749.82</v>
      </c>
      <c r="F82" s="32" t="s">
        <v>141</v>
      </c>
      <c r="G82" s="31">
        <v>51749.82</v>
      </c>
      <c r="H82" s="31">
        <v>50653.9</v>
      </c>
      <c r="I82" s="33">
        <f t="shared" si="17"/>
        <v>18296.77013192612</v>
      </c>
      <c r="J82" s="33">
        <v>0</v>
      </c>
      <c r="K82" s="31">
        <f t="shared" si="19"/>
        <v>18296.77013192612</v>
      </c>
      <c r="L82" s="31">
        <f t="shared" si="20"/>
        <v>17909.294459102905</v>
      </c>
      <c r="M82" s="31">
        <f t="shared" si="21"/>
        <v>18296.77013192612</v>
      </c>
      <c r="N82" s="31">
        <f t="shared" si="22"/>
        <v>29629.844168865435</v>
      </c>
      <c r="O82" s="31">
        <v>0</v>
      </c>
      <c r="P82" s="31">
        <f t="shared" si="23"/>
        <v>29629.844168865435</v>
      </c>
      <c r="Q82" s="31">
        <f t="shared" si="24"/>
        <v>29002.364907651714</v>
      </c>
      <c r="R82" s="31">
        <f t="shared" si="25"/>
        <v>29629.844168865435</v>
      </c>
      <c r="S82" s="31">
        <f t="shared" si="26"/>
        <v>3823.2056992084435</v>
      </c>
      <c r="T82" s="31">
        <v>0</v>
      </c>
      <c r="U82" s="31">
        <f t="shared" si="27"/>
        <v>3823.2056992084435</v>
      </c>
      <c r="V82" s="31">
        <f t="shared" si="28"/>
        <v>3742.240633245383</v>
      </c>
      <c r="W82" s="63">
        <f t="shared" si="29"/>
        <v>3823.2056992084435</v>
      </c>
      <c r="X82" s="75">
        <v>29470.2</v>
      </c>
      <c r="Y82" s="32" t="s">
        <v>141</v>
      </c>
      <c r="Z82" s="31">
        <v>29470.2</v>
      </c>
      <c r="AA82" s="31">
        <v>27383.74</v>
      </c>
      <c r="AB82" s="31">
        <v>29470.2</v>
      </c>
      <c r="AC82" s="75">
        <v>5873.74</v>
      </c>
      <c r="AD82" s="32" t="s">
        <v>141</v>
      </c>
      <c r="AE82" s="31">
        <v>5873.74</v>
      </c>
      <c r="AF82" s="31">
        <v>2445.85</v>
      </c>
      <c r="AG82" s="98">
        <f t="shared" si="30"/>
        <v>5873.74</v>
      </c>
      <c r="AH82" s="77" t="s">
        <v>141</v>
      </c>
      <c r="AI82" s="32" t="s">
        <v>141</v>
      </c>
      <c r="AJ82" s="32" t="s">
        <v>141</v>
      </c>
      <c r="AK82" s="32" t="s">
        <v>141</v>
      </c>
      <c r="AL82" s="99" t="str">
        <f t="shared" si="31"/>
        <v>0, 00</v>
      </c>
      <c r="AM82" s="75">
        <v>17545.38</v>
      </c>
      <c r="AN82" s="32" t="s">
        <v>141</v>
      </c>
      <c r="AO82" s="31">
        <v>17545.38</v>
      </c>
      <c r="AP82" s="31">
        <v>14829.81</v>
      </c>
      <c r="AQ82" s="98">
        <f t="shared" si="32"/>
        <v>17545.38</v>
      </c>
      <c r="AR82" s="75">
        <v>797.52</v>
      </c>
      <c r="AS82" s="32" t="s">
        <v>141</v>
      </c>
      <c r="AT82" s="31">
        <v>797.52</v>
      </c>
      <c r="AU82" s="31">
        <v>541.78</v>
      </c>
      <c r="AV82" s="98">
        <f t="shared" si="33"/>
        <v>797.52</v>
      </c>
      <c r="AW82" s="67" t="s">
        <v>141</v>
      </c>
      <c r="AX82" s="32" t="s">
        <v>141</v>
      </c>
      <c r="AY82" s="32" t="s">
        <v>141</v>
      </c>
      <c r="AZ82" s="32" t="s">
        <v>141</v>
      </c>
      <c r="BA82" s="11"/>
    </row>
    <row r="83" spans="1:53" ht="14.25" customHeight="1">
      <c r="A83" s="11">
        <f t="shared" si="18"/>
        <v>78</v>
      </c>
      <c r="B83" s="14" t="s">
        <v>15</v>
      </c>
      <c r="C83" s="13">
        <v>140</v>
      </c>
      <c r="D83" s="13">
        <v>1269.7</v>
      </c>
      <c r="E83" s="31">
        <v>51799</v>
      </c>
      <c r="F83" s="32" t="s">
        <v>141</v>
      </c>
      <c r="G83" s="31">
        <v>51799</v>
      </c>
      <c r="H83" s="31">
        <v>48650.95</v>
      </c>
      <c r="I83" s="33">
        <f t="shared" si="17"/>
        <v>18314.158311345647</v>
      </c>
      <c r="J83" s="33">
        <v>0</v>
      </c>
      <c r="K83" s="31">
        <f t="shared" si="19"/>
        <v>18314.158311345647</v>
      </c>
      <c r="L83" s="31">
        <f t="shared" si="20"/>
        <v>17201.127440633245</v>
      </c>
      <c r="M83" s="31">
        <f t="shared" si="21"/>
        <v>18314.158311345647</v>
      </c>
      <c r="N83" s="31">
        <f t="shared" si="22"/>
        <v>29658.002638522426</v>
      </c>
      <c r="O83" s="31">
        <v>0</v>
      </c>
      <c r="P83" s="31">
        <f t="shared" si="23"/>
        <v>29658.002638522426</v>
      </c>
      <c r="Q83" s="31">
        <f t="shared" si="24"/>
        <v>27855.557124010553</v>
      </c>
      <c r="R83" s="31">
        <f t="shared" si="25"/>
        <v>29658.002638522426</v>
      </c>
      <c r="S83" s="31">
        <f t="shared" si="26"/>
        <v>3826.8390501319263</v>
      </c>
      <c r="T83" s="31">
        <v>0</v>
      </c>
      <c r="U83" s="31">
        <f t="shared" si="27"/>
        <v>3826.8390501319263</v>
      </c>
      <c r="V83" s="31">
        <f t="shared" si="28"/>
        <v>3594.2654353562007</v>
      </c>
      <c r="W83" s="63">
        <f t="shared" si="29"/>
        <v>3826.8390501319263</v>
      </c>
      <c r="X83" s="75">
        <v>29497.92</v>
      </c>
      <c r="Y83" s="32" t="s">
        <v>141</v>
      </c>
      <c r="Z83" s="31">
        <v>29497.92</v>
      </c>
      <c r="AA83" s="31">
        <v>26298.33</v>
      </c>
      <c r="AB83" s="31">
        <v>29497.92</v>
      </c>
      <c r="AC83" s="75">
        <v>5879.34</v>
      </c>
      <c r="AD83" s="32" t="s">
        <v>141</v>
      </c>
      <c r="AE83" s="31">
        <v>5879.34</v>
      </c>
      <c r="AF83" s="31">
        <v>2327.82</v>
      </c>
      <c r="AG83" s="98">
        <f t="shared" si="30"/>
        <v>5879.34</v>
      </c>
      <c r="AH83" s="77" t="s">
        <v>141</v>
      </c>
      <c r="AI83" s="32" t="s">
        <v>141</v>
      </c>
      <c r="AJ83" s="32" t="s">
        <v>141</v>
      </c>
      <c r="AK83" s="32" t="s">
        <v>141</v>
      </c>
      <c r="AL83" s="99" t="str">
        <f t="shared" si="31"/>
        <v>0, 00</v>
      </c>
      <c r="AM83" s="75">
        <v>17562.16</v>
      </c>
      <c r="AN83" s="32" t="s">
        <v>141</v>
      </c>
      <c r="AO83" s="31">
        <v>17562.16</v>
      </c>
      <c r="AP83" s="31">
        <v>14182.33</v>
      </c>
      <c r="AQ83" s="98">
        <f t="shared" si="32"/>
        <v>17562.16</v>
      </c>
      <c r="AR83" s="75">
        <v>798.25</v>
      </c>
      <c r="AS83" s="32" t="s">
        <v>141</v>
      </c>
      <c r="AT83" s="31">
        <v>798.25</v>
      </c>
      <c r="AU83" s="31">
        <v>494.94</v>
      </c>
      <c r="AV83" s="98">
        <f t="shared" si="33"/>
        <v>798.25</v>
      </c>
      <c r="AW83" s="67" t="s">
        <v>141</v>
      </c>
      <c r="AX83" s="32" t="s">
        <v>141</v>
      </c>
      <c r="AY83" s="32" t="s">
        <v>141</v>
      </c>
      <c r="AZ83" s="32" t="s">
        <v>141</v>
      </c>
      <c r="BA83" s="11"/>
    </row>
    <row r="84" spans="1:53" ht="14.25">
      <c r="A84" s="11">
        <f t="shared" si="18"/>
        <v>79</v>
      </c>
      <c r="B84" s="14" t="s">
        <v>15</v>
      </c>
      <c r="C84" s="13">
        <v>146</v>
      </c>
      <c r="D84" s="13">
        <v>51.5</v>
      </c>
      <c r="E84" s="32" t="s">
        <v>141</v>
      </c>
      <c r="F84" s="32" t="s">
        <v>141</v>
      </c>
      <c r="G84" s="32" t="s">
        <v>141</v>
      </c>
      <c r="H84" s="32">
        <v>-814.72</v>
      </c>
      <c r="I84" s="33">
        <v>0</v>
      </c>
      <c r="J84" s="33">
        <v>0</v>
      </c>
      <c r="K84" s="31">
        <v>0</v>
      </c>
      <c r="L84" s="31">
        <f t="shared" si="20"/>
        <v>-288.054036939314</v>
      </c>
      <c r="M84" s="31">
        <f t="shared" si="21"/>
        <v>0</v>
      </c>
      <c r="N84" s="31">
        <v>0</v>
      </c>
      <c r="O84" s="31">
        <v>0</v>
      </c>
      <c r="P84" s="31">
        <v>0</v>
      </c>
      <c r="Q84" s="31">
        <f t="shared" si="24"/>
        <v>-466.4755672823219</v>
      </c>
      <c r="R84" s="31">
        <f t="shared" si="25"/>
        <v>0</v>
      </c>
      <c r="S84" s="31">
        <v>0</v>
      </c>
      <c r="T84" s="31">
        <v>0</v>
      </c>
      <c r="U84" s="31">
        <v>0</v>
      </c>
      <c r="V84" s="31">
        <f t="shared" si="28"/>
        <v>-60.19039577836413</v>
      </c>
      <c r="W84" s="63">
        <f t="shared" si="29"/>
        <v>0</v>
      </c>
      <c r="X84" s="77" t="s">
        <v>141</v>
      </c>
      <c r="Y84" s="32" t="s">
        <v>141</v>
      </c>
      <c r="Z84" s="32" t="s">
        <v>141</v>
      </c>
      <c r="AA84" s="32" t="s">
        <v>141</v>
      </c>
      <c r="AB84" s="32" t="s">
        <v>141</v>
      </c>
      <c r="AC84" s="77" t="s">
        <v>141</v>
      </c>
      <c r="AD84" s="32" t="s">
        <v>141</v>
      </c>
      <c r="AE84" s="32" t="s">
        <v>141</v>
      </c>
      <c r="AF84" s="32" t="s">
        <v>141</v>
      </c>
      <c r="AG84" s="98" t="str">
        <f t="shared" si="30"/>
        <v>0, 00</v>
      </c>
      <c r="AH84" s="77">
        <v>846</v>
      </c>
      <c r="AI84" s="32" t="s">
        <v>141</v>
      </c>
      <c r="AJ84" s="32">
        <v>846</v>
      </c>
      <c r="AK84" s="31">
        <v>1325.02</v>
      </c>
      <c r="AL84" s="99">
        <f t="shared" si="31"/>
        <v>846</v>
      </c>
      <c r="AM84" s="77" t="s">
        <v>141</v>
      </c>
      <c r="AN84" s="32" t="s">
        <v>141</v>
      </c>
      <c r="AO84" s="32" t="s">
        <v>141</v>
      </c>
      <c r="AP84" s="32" t="s">
        <v>141</v>
      </c>
      <c r="AQ84" s="98" t="str">
        <f t="shared" si="32"/>
        <v>0, 00</v>
      </c>
      <c r="AR84" s="77" t="s">
        <v>141</v>
      </c>
      <c r="AS84" s="32" t="s">
        <v>141</v>
      </c>
      <c r="AT84" s="32" t="s">
        <v>141</v>
      </c>
      <c r="AU84" s="32" t="s">
        <v>141</v>
      </c>
      <c r="AV84" s="98" t="str">
        <f t="shared" si="33"/>
        <v>0, 00</v>
      </c>
      <c r="AW84" s="67" t="s">
        <v>141</v>
      </c>
      <c r="AX84" s="32" t="s">
        <v>141</v>
      </c>
      <c r="AY84" s="32" t="s">
        <v>141</v>
      </c>
      <c r="AZ84" s="32" t="s">
        <v>141</v>
      </c>
      <c r="BA84" s="11"/>
    </row>
    <row r="85" spans="1:53" ht="14.25">
      <c r="A85" s="11">
        <f t="shared" si="18"/>
        <v>80</v>
      </c>
      <c r="B85" s="14" t="s">
        <v>17</v>
      </c>
      <c r="C85" s="13" t="s">
        <v>3</v>
      </c>
      <c r="D85" s="13">
        <v>876.4</v>
      </c>
      <c r="E85" s="31">
        <v>35105.21</v>
      </c>
      <c r="F85" s="32" t="s">
        <v>141</v>
      </c>
      <c r="G85" s="31">
        <v>35824.4</v>
      </c>
      <c r="H85" s="31">
        <v>36105.21</v>
      </c>
      <c r="I85" s="33">
        <f t="shared" si="17"/>
        <v>12411.86844327177</v>
      </c>
      <c r="J85" s="33">
        <v>0</v>
      </c>
      <c r="K85" s="31">
        <f t="shared" si="19"/>
        <v>12666.146701846967</v>
      </c>
      <c r="L85" s="31">
        <f t="shared" si="20"/>
        <v>12765.430448548812</v>
      </c>
      <c r="M85" s="31">
        <f t="shared" si="21"/>
        <v>12666.146701846967</v>
      </c>
      <c r="N85" s="31">
        <f t="shared" si="22"/>
        <v>20099.816807387862</v>
      </c>
      <c r="O85" s="31">
        <v>0</v>
      </c>
      <c r="P85" s="31">
        <f t="shared" si="23"/>
        <v>20511.595778364117</v>
      </c>
      <c r="Q85" s="31">
        <f t="shared" si="24"/>
        <v>20672.37617414248</v>
      </c>
      <c r="R85" s="31">
        <f t="shared" si="25"/>
        <v>20511.595778364117</v>
      </c>
      <c r="S85" s="31">
        <f t="shared" si="26"/>
        <v>2593.52474934037</v>
      </c>
      <c r="T85" s="31">
        <v>0</v>
      </c>
      <c r="U85" s="31">
        <f t="shared" si="27"/>
        <v>2646.6575197889188</v>
      </c>
      <c r="V85" s="31">
        <f t="shared" si="28"/>
        <v>2667.403377308707</v>
      </c>
      <c r="W85" s="63">
        <f t="shared" si="29"/>
        <v>2646.6575197889188</v>
      </c>
      <c r="X85" s="75">
        <v>20401.91</v>
      </c>
      <c r="Y85" s="32" t="s">
        <v>141</v>
      </c>
      <c r="Z85" s="31">
        <v>20401.91</v>
      </c>
      <c r="AA85" s="31">
        <v>19640.7</v>
      </c>
      <c r="AB85" s="31">
        <v>20401.91</v>
      </c>
      <c r="AC85" s="75">
        <v>4067.88</v>
      </c>
      <c r="AD85" s="32" t="s">
        <v>141</v>
      </c>
      <c r="AE85" s="31">
        <v>4067.88</v>
      </c>
      <c r="AF85" s="31">
        <v>2099.56</v>
      </c>
      <c r="AG85" s="98">
        <f t="shared" si="30"/>
        <v>4067.88</v>
      </c>
      <c r="AH85" s="77" t="s">
        <v>141</v>
      </c>
      <c r="AI85" s="32" t="s">
        <v>141</v>
      </c>
      <c r="AJ85" s="32" t="s">
        <v>141</v>
      </c>
      <c r="AK85" s="32" t="s">
        <v>141</v>
      </c>
      <c r="AL85" s="99" t="str">
        <f t="shared" si="31"/>
        <v>0, 00</v>
      </c>
      <c r="AM85" s="75">
        <v>12147.2</v>
      </c>
      <c r="AN85" s="32" t="s">
        <v>141</v>
      </c>
      <c r="AO85" s="31">
        <v>12147.2</v>
      </c>
      <c r="AP85" s="31">
        <v>10119.35</v>
      </c>
      <c r="AQ85" s="98">
        <f t="shared" si="32"/>
        <v>12147.2</v>
      </c>
      <c r="AR85" s="75">
        <v>552.07</v>
      </c>
      <c r="AS85" s="32" t="s">
        <v>141</v>
      </c>
      <c r="AT85" s="31">
        <v>552.07</v>
      </c>
      <c r="AU85" s="31">
        <v>490.02</v>
      </c>
      <c r="AV85" s="98">
        <f t="shared" si="33"/>
        <v>552.07</v>
      </c>
      <c r="AW85" s="67" t="s">
        <v>141</v>
      </c>
      <c r="AX85" s="32" t="s">
        <v>141</v>
      </c>
      <c r="AY85" s="32" t="s">
        <v>141</v>
      </c>
      <c r="AZ85" s="32" t="s">
        <v>141</v>
      </c>
      <c r="BA85" s="11"/>
    </row>
    <row r="86" spans="1:53" ht="14.25">
      <c r="A86" s="11">
        <f t="shared" si="18"/>
        <v>81</v>
      </c>
      <c r="B86" s="14" t="s">
        <v>17</v>
      </c>
      <c r="C86" s="13" t="s">
        <v>202</v>
      </c>
      <c r="D86" s="13">
        <f>1255.6+1228.3</f>
        <v>2483.8999999999996</v>
      </c>
      <c r="E86" s="31">
        <v>101454.21</v>
      </c>
      <c r="F86" s="32" t="s">
        <v>141</v>
      </c>
      <c r="G86" s="31">
        <v>101454.21</v>
      </c>
      <c r="H86" s="31">
        <v>86607.39</v>
      </c>
      <c r="I86" s="33">
        <f t="shared" si="17"/>
        <v>35870.35393139842</v>
      </c>
      <c r="J86" s="33">
        <v>0</v>
      </c>
      <c r="K86" s="31">
        <f t="shared" si="19"/>
        <v>35870.35393139842</v>
      </c>
      <c r="L86" s="31">
        <f t="shared" si="20"/>
        <v>30621.082480211084</v>
      </c>
      <c r="M86" s="31">
        <f t="shared" si="21"/>
        <v>35870.35393139842</v>
      </c>
      <c r="N86" s="31">
        <f t="shared" si="22"/>
        <v>58088.55823218998</v>
      </c>
      <c r="O86" s="31">
        <v>0</v>
      </c>
      <c r="P86" s="31">
        <f t="shared" si="23"/>
        <v>58088.55823218998</v>
      </c>
      <c r="Q86" s="31">
        <f t="shared" si="24"/>
        <v>49587.87237467019</v>
      </c>
      <c r="R86" s="31">
        <f t="shared" si="25"/>
        <v>58088.55823218998</v>
      </c>
      <c r="S86" s="31">
        <f t="shared" si="26"/>
        <v>7495.297836411611</v>
      </c>
      <c r="T86" s="31">
        <v>0</v>
      </c>
      <c r="U86" s="31">
        <f t="shared" si="27"/>
        <v>7495.297836411611</v>
      </c>
      <c r="V86" s="31">
        <f t="shared" si="28"/>
        <v>6398.435145118734</v>
      </c>
      <c r="W86" s="63">
        <f t="shared" si="29"/>
        <v>7495.297836411611</v>
      </c>
      <c r="X86" s="75">
        <v>57774.93</v>
      </c>
      <c r="Y86" s="32" t="s">
        <v>141</v>
      </c>
      <c r="Z86" s="31">
        <v>57774.93</v>
      </c>
      <c r="AA86" s="31">
        <v>47856.05</v>
      </c>
      <c r="AB86" s="31">
        <v>57774.93</v>
      </c>
      <c r="AC86" s="75">
        <v>11513.7</v>
      </c>
      <c r="AD86" s="32" t="s">
        <v>141</v>
      </c>
      <c r="AE86" s="31">
        <v>11513.7</v>
      </c>
      <c r="AF86" s="31">
        <v>9889.87</v>
      </c>
      <c r="AG86" s="98">
        <f t="shared" si="30"/>
        <v>11513.7</v>
      </c>
      <c r="AH86" s="77" t="s">
        <v>141</v>
      </c>
      <c r="AI86" s="32" t="s">
        <v>141</v>
      </c>
      <c r="AJ86" s="32" t="s">
        <v>141</v>
      </c>
      <c r="AK86" s="32" t="s">
        <v>141</v>
      </c>
      <c r="AL86" s="99" t="str">
        <f t="shared" si="31"/>
        <v>0, 00</v>
      </c>
      <c r="AM86" s="75">
        <v>34395.64</v>
      </c>
      <c r="AN86" s="32" t="s">
        <v>141</v>
      </c>
      <c r="AO86" s="31">
        <v>34395.64</v>
      </c>
      <c r="AP86" s="31">
        <v>26505.75</v>
      </c>
      <c r="AQ86" s="98">
        <f t="shared" si="32"/>
        <v>34395.64</v>
      </c>
      <c r="AR86" s="75">
        <v>1563.21</v>
      </c>
      <c r="AS86" s="32" t="s">
        <v>141</v>
      </c>
      <c r="AT86" s="31">
        <v>1563.21</v>
      </c>
      <c r="AU86" s="31">
        <v>2369.55</v>
      </c>
      <c r="AV86" s="98">
        <f t="shared" si="33"/>
        <v>1563.21</v>
      </c>
      <c r="AW86" s="67" t="s">
        <v>141</v>
      </c>
      <c r="AX86" s="32" t="s">
        <v>141</v>
      </c>
      <c r="AY86" s="32" t="s">
        <v>141</v>
      </c>
      <c r="AZ86" s="32" t="s">
        <v>141</v>
      </c>
      <c r="BA86" s="11"/>
    </row>
    <row r="87" spans="1:53" ht="14.25">
      <c r="A87" s="11">
        <v>84</v>
      </c>
      <c r="B87" s="14" t="s">
        <v>17</v>
      </c>
      <c r="C87" s="13">
        <v>4</v>
      </c>
      <c r="D87" s="13">
        <v>1244.8</v>
      </c>
      <c r="E87" s="31">
        <v>50879.24</v>
      </c>
      <c r="F87" s="32" t="s">
        <v>141</v>
      </c>
      <c r="G87" s="31">
        <v>50879.24</v>
      </c>
      <c r="H87" s="31">
        <v>51791.93</v>
      </c>
      <c r="I87" s="33">
        <f t="shared" si="17"/>
        <v>17988.966121372032</v>
      </c>
      <c r="J87" s="33">
        <v>0</v>
      </c>
      <c r="K87" s="31">
        <f t="shared" si="19"/>
        <v>17988.966121372032</v>
      </c>
      <c r="L87" s="31">
        <f t="shared" si="20"/>
        <v>18311.65862796834</v>
      </c>
      <c r="M87" s="31">
        <f t="shared" si="21"/>
        <v>17988.966121372032</v>
      </c>
      <c r="N87" s="31">
        <f t="shared" si="22"/>
        <v>29131.3854353562</v>
      </c>
      <c r="O87" s="31">
        <v>0</v>
      </c>
      <c r="P87" s="31">
        <f t="shared" si="23"/>
        <v>29131.3854353562</v>
      </c>
      <c r="Q87" s="31">
        <f t="shared" si="24"/>
        <v>29653.95464379947</v>
      </c>
      <c r="R87" s="31">
        <f t="shared" si="25"/>
        <v>29131.3854353562</v>
      </c>
      <c r="S87" s="31">
        <f t="shared" si="26"/>
        <v>3758.8884432717678</v>
      </c>
      <c r="T87" s="31">
        <v>0</v>
      </c>
      <c r="U87" s="31">
        <f t="shared" si="27"/>
        <v>3758.8884432717678</v>
      </c>
      <c r="V87" s="31">
        <f t="shared" si="28"/>
        <v>3826.31672823219</v>
      </c>
      <c r="W87" s="63">
        <f t="shared" si="29"/>
        <v>3758.8884432717678</v>
      </c>
      <c r="X87" s="75">
        <v>28974.36</v>
      </c>
      <c r="Y87" s="32" t="s">
        <v>141</v>
      </c>
      <c r="Z87" s="31">
        <v>28974.36</v>
      </c>
      <c r="AA87" s="31">
        <v>28404.75</v>
      </c>
      <c r="AB87" s="31">
        <v>28974.36</v>
      </c>
      <c r="AC87" s="75">
        <v>5774.94</v>
      </c>
      <c r="AD87" s="32" t="s">
        <v>141</v>
      </c>
      <c r="AE87" s="31">
        <v>5774.94</v>
      </c>
      <c r="AF87" s="31">
        <v>3377.57</v>
      </c>
      <c r="AG87" s="98">
        <f t="shared" si="30"/>
        <v>5774.94</v>
      </c>
      <c r="AH87" s="77" t="s">
        <v>141</v>
      </c>
      <c r="AI87" s="32" t="s">
        <v>141</v>
      </c>
      <c r="AJ87" s="32" t="s">
        <v>141</v>
      </c>
      <c r="AK87" s="32" t="s">
        <v>141</v>
      </c>
      <c r="AL87" s="99" t="str">
        <f t="shared" si="31"/>
        <v>0, 00</v>
      </c>
      <c r="AM87" s="75">
        <v>17250.14</v>
      </c>
      <c r="AN87" s="32" t="s">
        <v>141</v>
      </c>
      <c r="AO87" s="31">
        <v>17250.14</v>
      </c>
      <c r="AP87" s="31">
        <v>15580.52</v>
      </c>
      <c r="AQ87" s="98">
        <f t="shared" si="32"/>
        <v>17250.14</v>
      </c>
      <c r="AR87" s="75">
        <v>784.09</v>
      </c>
      <c r="AS87" s="32" t="s">
        <v>141</v>
      </c>
      <c r="AT87" s="31">
        <v>784.09</v>
      </c>
      <c r="AU87" s="31">
        <v>15580.52</v>
      </c>
      <c r="AV87" s="98">
        <f t="shared" si="33"/>
        <v>784.09</v>
      </c>
      <c r="AW87" s="67" t="s">
        <v>141</v>
      </c>
      <c r="AX87" s="32" t="s">
        <v>141</v>
      </c>
      <c r="AY87" s="32" t="s">
        <v>141</v>
      </c>
      <c r="AZ87" s="32" t="s">
        <v>141</v>
      </c>
      <c r="BA87" s="11"/>
    </row>
    <row r="88" spans="1:53" ht="14.25">
      <c r="A88" s="11">
        <v>85</v>
      </c>
      <c r="B88" s="14" t="s">
        <v>18</v>
      </c>
      <c r="C88" s="13">
        <v>1</v>
      </c>
      <c r="D88" s="13">
        <v>1178</v>
      </c>
      <c r="E88" s="31">
        <v>48029.9</v>
      </c>
      <c r="F88" s="32" t="s">
        <v>141</v>
      </c>
      <c r="G88" s="31">
        <v>48029.9</v>
      </c>
      <c r="H88" s="31">
        <v>47962.03</v>
      </c>
      <c r="I88" s="33">
        <f t="shared" si="17"/>
        <v>16981.54775725594</v>
      </c>
      <c r="J88" s="33">
        <v>0</v>
      </c>
      <c r="K88" s="31">
        <f t="shared" si="19"/>
        <v>16981.54775725594</v>
      </c>
      <c r="L88" s="31">
        <f t="shared" si="20"/>
        <v>16957.551503957784</v>
      </c>
      <c r="M88" s="31">
        <f t="shared" si="21"/>
        <v>16981.54775725594</v>
      </c>
      <c r="N88" s="31">
        <f t="shared" si="22"/>
        <v>27499.969129287598</v>
      </c>
      <c r="O88" s="31">
        <v>0</v>
      </c>
      <c r="P88" s="31">
        <f t="shared" si="23"/>
        <v>27499.969129287598</v>
      </c>
      <c r="Q88" s="31">
        <f t="shared" si="24"/>
        <v>27461.10952506596</v>
      </c>
      <c r="R88" s="31">
        <f t="shared" si="25"/>
        <v>27499.969129287598</v>
      </c>
      <c r="S88" s="31">
        <f t="shared" si="26"/>
        <v>3548.383113456465</v>
      </c>
      <c r="T88" s="31">
        <v>0</v>
      </c>
      <c r="U88" s="31">
        <f t="shared" si="27"/>
        <v>3548.383113456465</v>
      </c>
      <c r="V88" s="31">
        <f t="shared" si="28"/>
        <v>3543.3689709762534</v>
      </c>
      <c r="W88" s="63">
        <f t="shared" si="29"/>
        <v>3548.383113456465</v>
      </c>
      <c r="X88" s="75">
        <v>27351.48</v>
      </c>
      <c r="Y88" s="32" t="s">
        <v>141</v>
      </c>
      <c r="Z88" s="31">
        <v>27351.48</v>
      </c>
      <c r="AA88" s="31">
        <v>26023.39</v>
      </c>
      <c r="AB88" s="31">
        <v>27351.48</v>
      </c>
      <c r="AC88" s="75">
        <v>5451.54</v>
      </c>
      <c r="AD88" s="32" t="s">
        <v>141</v>
      </c>
      <c r="AE88" s="31">
        <v>5451.54</v>
      </c>
      <c r="AF88" s="31">
        <v>2597.48</v>
      </c>
      <c r="AG88" s="98">
        <f t="shared" si="30"/>
        <v>5451.54</v>
      </c>
      <c r="AH88" s="77" t="s">
        <v>141</v>
      </c>
      <c r="AI88" s="32" t="s">
        <v>141</v>
      </c>
      <c r="AJ88" s="32" t="s">
        <v>141</v>
      </c>
      <c r="AK88" s="32" t="s">
        <v>141</v>
      </c>
      <c r="AL88" s="99" t="str">
        <f t="shared" si="31"/>
        <v>0, 00</v>
      </c>
      <c r="AM88" s="75">
        <v>16284.3</v>
      </c>
      <c r="AN88" s="32" t="s">
        <v>141</v>
      </c>
      <c r="AO88" s="31">
        <v>16284.3</v>
      </c>
      <c r="AP88" s="31">
        <v>14097.38</v>
      </c>
      <c r="AQ88" s="98">
        <f t="shared" si="32"/>
        <v>16284.3</v>
      </c>
      <c r="AR88" s="75">
        <v>740.17</v>
      </c>
      <c r="AS88" s="32" t="s">
        <v>141</v>
      </c>
      <c r="AT88" s="31">
        <v>740.17</v>
      </c>
      <c r="AU88" s="31">
        <v>547.77</v>
      </c>
      <c r="AV88" s="98">
        <f t="shared" si="33"/>
        <v>740.17</v>
      </c>
      <c r="AW88" s="67" t="s">
        <v>141</v>
      </c>
      <c r="AX88" s="32" t="s">
        <v>141</v>
      </c>
      <c r="AY88" s="32" t="s">
        <v>141</v>
      </c>
      <c r="AZ88" s="32" t="s">
        <v>141</v>
      </c>
      <c r="BA88" s="11"/>
    </row>
    <row r="89" spans="1:53" ht="14.25">
      <c r="A89" s="11">
        <f t="shared" si="18"/>
        <v>86</v>
      </c>
      <c r="B89" s="14" t="s">
        <v>18</v>
      </c>
      <c r="C89" s="13">
        <v>3</v>
      </c>
      <c r="D89" s="13">
        <v>1268.1</v>
      </c>
      <c r="E89" s="31">
        <v>51692.88</v>
      </c>
      <c r="F89" s="32" t="s">
        <v>141</v>
      </c>
      <c r="G89" s="31">
        <v>51692.88</v>
      </c>
      <c r="H89" s="31">
        <v>45535.7</v>
      </c>
      <c r="I89" s="33">
        <f t="shared" si="17"/>
        <v>18276.638311345647</v>
      </c>
      <c r="J89" s="33">
        <v>0</v>
      </c>
      <c r="K89" s="31">
        <f t="shared" si="19"/>
        <v>18276.638311345647</v>
      </c>
      <c r="L89" s="31">
        <f t="shared" si="20"/>
        <v>16099.693403693931</v>
      </c>
      <c r="M89" s="31">
        <f t="shared" si="21"/>
        <v>18276.638311345647</v>
      </c>
      <c r="N89" s="31">
        <f t="shared" si="22"/>
        <v>29597.242638522424</v>
      </c>
      <c r="O89" s="31">
        <v>0</v>
      </c>
      <c r="P89" s="31">
        <f t="shared" si="23"/>
        <v>29597.242638522424</v>
      </c>
      <c r="Q89" s="31">
        <f t="shared" si="24"/>
        <v>26071.891556728227</v>
      </c>
      <c r="R89" s="31">
        <f t="shared" si="25"/>
        <v>29597.242638522424</v>
      </c>
      <c r="S89" s="31">
        <f t="shared" si="26"/>
        <v>3818.999050131926</v>
      </c>
      <c r="T89" s="31">
        <v>0</v>
      </c>
      <c r="U89" s="31">
        <f t="shared" si="27"/>
        <v>3818.999050131926</v>
      </c>
      <c r="V89" s="31">
        <f t="shared" si="28"/>
        <v>3364.1150395778363</v>
      </c>
      <c r="W89" s="63">
        <f t="shared" si="29"/>
        <v>3818.999050131926</v>
      </c>
      <c r="X89" s="75">
        <v>29437.68</v>
      </c>
      <c r="Y89" s="32" t="s">
        <v>141</v>
      </c>
      <c r="Z89" s="31">
        <v>29437.68</v>
      </c>
      <c r="AA89" s="31">
        <v>24599.82</v>
      </c>
      <c r="AB89" s="31">
        <v>29437.68</v>
      </c>
      <c r="AC89" s="75">
        <v>5867.3</v>
      </c>
      <c r="AD89" s="32" t="s">
        <v>141</v>
      </c>
      <c r="AE89" s="31">
        <v>5867.3</v>
      </c>
      <c r="AF89" s="31">
        <v>2147.51</v>
      </c>
      <c r="AG89" s="98">
        <f t="shared" si="30"/>
        <v>5867.3</v>
      </c>
      <c r="AH89" s="77" t="s">
        <v>141</v>
      </c>
      <c r="AI89" s="32" t="s">
        <v>141</v>
      </c>
      <c r="AJ89" s="32" t="s">
        <v>141</v>
      </c>
      <c r="AK89" s="32" t="s">
        <v>141</v>
      </c>
      <c r="AL89" s="99" t="str">
        <f t="shared" si="31"/>
        <v>0, 00</v>
      </c>
      <c r="AM89" s="75">
        <v>17525.96</v>
      </c>
      <c r="AN89" s="32" t="s">
        <v>141</v>
      </c>
      <c r="AO89" s="31">
        <v>17525.96</v>
      </c>
      <c r="AP89" s="31">
        <v>13239.94</v>
      </c>
      <c r="AQ89" s="98">
        <f t="shared" si="32"/>
        <v>17525.96</v>
      </c>
      <c r="AR89" s="75">
        <v>796.61</v>
      </c>
      <c r="AS89" s="32" t="s">
        <v>141</v>
      </c>
      <c r="AT89" s="31">
        <v>796.61</v>
      </c>
      <c r="AU89" s="31">
        <v>499.6</v>
      </c>
      <c r="AV89" s="98">
        <f t="shared" si="33"/>
        <v>796.61</v>
      </c>
      <c r="AW89" s="67" t="s">
        <v>141</v>
      </c>
      <c r="AX89" s="32" t="s">
        <v>141</v>
      </c>
      <c r="AY89" s="32" t="s">
        <v>141</v>
      </c>
      <c r="AZ89" s="32" t="s">
        <v>141</v>
      </c>
      <c r="BA89" s="11"/>
    </row>
    <row r="90" spans="1:53" ht="14.25">
      <c r="A90" s="11">
        <f t="shared" si="18"/>
        <v>87</v>
      </c>
      <c r="B90" s="14" t="s">
        <v>18</v>
      </c>
      <c r="C90" s="13">
        <v>4</v>
      </c>
      <c r="D90" s="13">
        <v>1238</v>
      </c>
      <c r="E90" s="31">
        <v>50573.28</v>
      </c>
      <c r="F90" s="32" t="s">
        <v>141</v>
      </c>
      <c r="G90" s="31">
        <v>50573.28</v>
      </c>
      <c r="H90" s="31">
        <v>48670.82</v>
      </c>
      <c r="I90" s="33">
        <f t="shared" si="17"/>
        <v>17880.790290237466</v>
      </c>
      <c r="J90" s="33">
        <v>0</v>
      </c>
      <c r="K90" s="31">
        <f t="shared" si="19"/>
        <v>17880.790290237466</v>
      </c>
      <c r="L90" s="31">
        <f t="shared" si="20"/>
        <v>17208.152717678102</v>
      </c>
      <c r="M90" s="31">
        <f t="shared" si="21"/>
        <v>17880.790290237466</v>
      </c>
      <c r="N90" s="31">
        <f t="shared" si="22"/>
        <v>28956.205171503956</v>
      </c>
      <c r="O90" s="31">
        <v>0</v>
      </c>
      <c r="P90" s="31">
        <f t="shared" si="23"/>
        <v>28956.205171503956</v>
      </c>
      <c r="Q90" s="31">
        <f t="shared" si="24"/>
        <v>27866.93387862797</v>
      </c>
      <c r="R90" s="31">
        <f t="shared" si="25"/>
        <v>28956.205171503956</v>
      </c>
      <c r="S90" s="31">
        <f t="shared" si="26"/>
        <v>3736.2845382585756</v>
      </c>
      <c r="T90" s="31">
        <v>0</v>
      </c>
      <c r="U90" s="31">
        <f t="shared" si="27"/>
        <v>3736.2845382585756</v>
      </c>
      <c r="V90" s="31">
        <f t="shared" si="28"/>
        <v>3595.733403693932</v>
      </c>
      <c r="W90" s="63">
        <f t="shared" si="29"/>
        <v>3736.2845382585756</v>
      </c>
      <c r="X90" s="75">
        <v>28799.32</v>
      </c>
      <c r="Y90" s="32" t="s">
        <v>141</v>
      </c>
      <c r="Z90" s="31">
        <v>28799.32</v>
      </c>
      <c r="AA90" s="31">
        <v>25888.88</v>
      </c>
      <c r="AB90" s="31">
        <v>28799.32</v>
      </c>
      <c r="AC90" s="75">
        <v>5738.26</v>
      </c>
      <c r="AD90" s="32" t="s">
        <v>141</v>
      </c>
      <c r="AE90" s="31">
        <v>5738.26</v>
      </c>
      <c r="AF90" s="31">
        <v>3206.21</v>
      </c>
      <c r="AG90" s="98">
        <f t="shared" si="30"/>
        <v>5738.26</v>
      </c>
      <c r="AH90" s="77" t="s">
        <v>141</v>
      </c>
      <c r="AI90" s="32" t="s">
        <v>141</v>
      </c>
      <c r="AJ90" s="32" t="s">
        <v>141</v>
      </c>
      <c r="AK90" s="32" t="s">
        <v>141</v>
      </c>
      <c r="AL90" s="99" t="str">
        <f t="shared" si="31"/>
        <v>0, 00</v>
      </c>
      <c r="AM90" s="75">
        <v>17145.1</v>
      </c>
      <c r="AN90" s="32" t="s">
        <v>141</v>
      </c>
      <c r="AO90" s="31">
        <v>17145.1</v>
      </c>
      <c r="AP90" s="31">
        <v>14231.55</v>
      </c>
      <c r="AQ90" s="98">
        <f t="shared" si="32"/>
        <v>17145.1</v>
      </c>
      <c r="AR90" s="75">
        <v>779.11</v>
      </c>
      <c r="AS90" s="32" t="s">
        <v>141</v>
      </c>
      <c r="AT90" s="31">
        <v>779.11</v>
      </c>
      <c r="AU90" s="31">
        <v>699.92</v>
      </c>
      <c r="AV90" s="98">
        <f t="shared" si="33"/>
        <v>779.11</v>
      </c>
      <c r="AW90" s="67" t="s">
        <v>141</v>
      </c>
      <c r="AX90" s="32" t="s">
        <v>141</v>
      </c>
      <c r="AY90" s="32" t="s">
        <v>141</v>
      </c>
      <c r="AZ90" s="32" t="s">
        <v>141</v>
      </c>
      <c r="BA90" s="11"/>
    </row>
    <row r="91" spans="1:53" ht="14.25">
      <c r="A91" s="11">
        <f t="shared" si="18"/>
        <v>88</v>
      </c>
      <c r="B91" s="14" t="s">
        <v>18</v>
      </c>
      <c r="C91" s="13">
        <v>5</v>
      </c>
      <c r="D91" s="13">
        <v>1255.1</v>
      </c>
      <c r="E91" s="31">
        <v>51259.58</v>
      </c>
      <c r="F91" s="32" t="s">
        <v>141</v>
      </c>
      <c r="G91" s="31">
        <v>51259.58</v>
      </c>
      <c r="H91" s="31">
        <v>53175.94</v>
      </c>
      <c r="I91" s="33">
        <f t="shared" si="17"/>
        <v>18123.439894459105</v>
      </c>
      <c r="J91" s="33">
        <v>0</v>
      </c>
      <c r="K91" s="31">
        <f t="shared" si="19"/>
        <v>18123.439894459105</v>
      </c>
      <c r="L91" s="31">
        <f t="shared" si="20"/>
        <v>18800.991978891823</v>
      </c>
      <c r="M91" s="31">
        <f t="shared" si="21"/>
        <v>18123.439894459105</v>
      </c>
      <c r="N91" s="31">
        <f t="shared" si="22"/>
        <v>29349.15266490765</v>
      </c>
      <c r="O91" s="31">
        <v>0</v>
      </c>
      <c r="P91" s="31">
        <f t="shared" si="23"/>
        <v>29349.15266490765</v>
      </c>
      <c r="Q91" s="31">
        <f t="shared" si="24"/>
        <v>30446.382532981534</v>
      </c>
      <c r="R91" s="31">
        <f t="shared" si="25"/>
        <v>29349.15266490765</v>
      </c>
      <c r="S91" s="31">
        <f t="shared" si="26"/>
        <v>3786.987440633246</v>
      </c>
      <c r="T91" s="31">
        <v>0</v>
      </c>
      <c r="U91" s="31">
        <f t="shared" si="27"/>
        <v>3786.987440633246</v>
      </c>
      <c r="V91" s="31">
        <f t="shared" si="28"/>
        <v>3928.5654881266496</v>
      </c>
      <c r="W91" s="63">
        <f t="shared" si="29"/>
        <v>3786.987440633246</v>
      </c>
      <c r="X91" s="75">
        <v>29190.96</v>
      </c>
      <c r="Y91" s="32" t="s">
        <v>141</v>
      </c>
      <c r="Z91" s="31">
        <v>29190.96</v>
      </c>
      <c r="AA91" s="31">
        <v>28922.95</v>
      </c>
      <c r="AB91" s="31">
        <v>29190.96</v>
      </c>
      <c r="AC91" s="75">
        <v>5818.12</v>
      </c>
      <c r="AD91" s="32" t="s">
        <v>141</v>
      </c>
      <c r="AE91" s="31">
        <v>5818.12</v>
      </c>
      <c r="AF91" s="31">
        <v>2922.08</v>
      </c>
      <c r="AG91" s="98">
        <f t="shared" si="30"/>
        <v>5818.12</v>
      </c>
      <c r="AH91" s="77" t="s">
        <v>141</v>
      </c>
      <c r="AI91" s="32" t="s">
        <v>141</v>
      </c>
      <c r="AJ91" s="32" t="s">
        <v>141</v>
      </c>
      <c r="AK91" s="32" t="s">
        <v>141</v>
      </c>
      <c r="AL91" s="99" t="str">
        <f t="shared" si="31"/>
        <v>0, 00</v>
      </c>
      <c r="AM91" s="75">
        <v>17378.98</v>
      </c>
      <c r="AN91" s="32" t="s">
        <v>141</v>
      </c>
      <c r="AO91" s="31">
        <v>17378.98</v>
      </c>
      <c r="AP91" s="31">
        <v>15745.91</v>
      </c>
      <c r="AQ91" s="98">
        <f t="shared" si="32"/>
        <v>17378.98</v>
      </c>
      <c r="AR91" s="75">
        <v>789.95</v>
      </c>
      <c r="AS91" s="32" t="s">
        <v>141</v>
      </c>
      <c r="AT91" s="31">
        <v>789.95</v>
      </c>
      <c r="AU91" s="31">
        <v>595.7</v>
      </c>
      <c r="AV91" s="98">
        <f t="shared" si="33"/>
        <v>789.95</v>
      </c>
      <c r="AW91" s="67" t="s">
        <v>141</v>
      </c>
      <c r="AX91" s="32" t="s">
        <v>141</v>
      </c>
      <c r="AY91" s="32" t="s">
        <v>141</v>
      </c>
      <c r="AZ91" s="32" t="s">
        <v>141</v>
      </c>
      <c r="BA91" s="11"/>
    </row>
    <row r="92" spans="1:53" ht="14.25">
      <c r="A92" s="11">
        <f t="shared" si="18"/>
        <v>89</v>
      </c>
      <c r="B92" s="14" t="s">
        <v>19</v>
      </c>
      <c r="C92" s="13">
        <v>1</v>
      </c>
      <c r="D92" s="13">
        <v>158.1</v>
      </c>
      <c r="E92" s="31">
        <v>6463.1</v>
      </c>
      <c r="F92" s="32" t="s">
        <v>141</v>
      </c>
      <c r="G92" s="31">
        <v>6463.1</v>
      </c>
      <c r="H92" s="31">
        <v>4706.85</v>
      </c>
      <c r="I92" s="33">
        <f t="shared" si="17"/>
        <v>2285.1065963060687</v>
      </c>
      <c r="J92" s="33">
        <v>0</v>
      </c>
      <c r="K92" s="31">
        <f t="shared" si="19"/>
        <v>2285.1065963060687</v>
      </c>
      <c r="L92" s="31">
        <f t="shared" si="20"/>
        <v>1664.1633245382588</v>
      </c>
      <c r="M92" s="31">
        <f t="shared" si="21"/>
        <v>2285.1065963060687</v>
      </c>
      <c r="N92" s="31">
        <f t="shared" si="22"/>
        <v>3700.508443271768</v>
      </c>
      <c r="O92" s="31">
        <v>0</v>
      </c>
      <c r="P92" s="31">
        <f t="shared" si="23"/>
        <v>3700.508443271768</v>
      </c>
      <c r="Q92" s="31">
        <f t="shared" si="24"/>
        <v>2694.951055408971</v>
      </c>
      <c r="R92" s="31">
        <f t="shared" si="25"/>
        <v>3700.508443271768</v>
      </c>
      <c r="S92" s="31">
        <f t="shared" si="26"/>
        <v>477.4849604221637</v>
      </c>
      <c r="T92" s="31">
        <v>0</v>
      </c>
      <c r="U92" s="31">
        <f t="shared" si="27"/>
        <v>477.4849604221637</v>
      </c>
      <c r="V92" s="31">
        <f t="shared" si="28"/>
        <v>347.7356200527705</v>
      </c>
      <c r="W92" s="63">
        <f t="shared" si="29"/>
        <v>477.4849604221637</v>
      </c>
      <c r="X92" s="75">
        <v>3680.52</v>
      </c>
      <c r="Y92" s="32" t="s">
        <v>141</v>
      </c>
      <c r="Z92" s="31">
        <v>3680.52</v>
      </c>
      <c r="AA92" s="31">
        <v>2518.35</v>
      </c>
      <c r="AB92" s="31">
        <v>3680.52</v>
      </c>
      <c r="AC92" s="75">
        <v>733.58</v>
      </c>
      <c r="AD92" s="32" t="s">
        <v>141</v>
      </c>
      <c r="AE92" s="31">
        <v>733.58</v>
      </c>
      <c r="AF92" s="31">
        <v>187.82</v>
      </c>
      <c r="AG92" s="98">
        <f t="shared" si="30"/>
        <v>733.58</v>
      </c>
      <c r="AH92" s="77" t="s">
        <v>141</v>
      </c>
      <c r="AI92" s="32" t="s">
        <v>141</v>
      </c>
      <c r="AJ92" s="32" t="s">
        <v>141</v>
      </c>
      <c r="AK92" s="32" t="s">
        <v>141</v>
      </c>
      <c r="AL92" s="99" t="str">
        <f t="shared" si="31"/>
        <v>0, 00</v>
      </c>
      <c r="AM92" s="75">
        <v>2191.32</v>
      </c>
      <c r="AN92" s="32" t="s">
        <v>141</v>
      </c>
      <c r="AO92" s="31">
        <v>2191.32</v>
      </c>
      <c r="AP92" s="31">
        <v>1340.96</v>
      </c>
      <c r="AQ92" s="98">
        <f t="shared" si="32"/>
        <v>2191.32</v>
      </c>
      <c r="AR92" s="75">
        <v>99.61</v>
      </c>
      <c r="AS92" s="32" t="s">
        <v>141</v>
      </c>
      <c r="AT92" s="31">
        <v>99.61</v>
      </c>
      <c r="AU92" s="31">
        <v>41.64</v>
      </c>
      <c r="AV92" s="98">
        <f t="shared" si="33"/>
        <v>99.61</v>
      </c>
      <c r="AW92" s="67" t="s">
        <v>141</v>
      </c>
      <c r="AX92" s="32" t="s">
        <v>141</v>
      </c>
      <c r="AY92" s="32" t="s">
        <v>141</v>
      </c>
      <c r="AZ92" s="32" t="s">
        <v>141</v>
      </c>
      <c r="BA92" s="11"/>
    </row>
    <row r="93" spans="1:53" ht="14.25">
      <c r="A93" s="11">
        <f t="shared" si="18"/>
        <v>90</v>
      </c>
      <c r="B93" s="14" t="s">
        <v>20</v>
      </c>
      <c r="C93" s="13">
        <v>1</v>
      </c>
      <c r="D93" s="13">
        <v>1976.3</v>
      </c>
      <c r="E93" s="31">
        <v>80796.68</v>
      </c>
      <c r="F93" s="32" t="s">
        <v>141</v>
      </c>
      <c r="G93" s="31">
        <v>80796.68</v>
      </c>
      <c r="H93" s="31">
        <v>67574.72</v>
      </c>
      <c r="I93" s="33">
        <f t="shared" si="17"/>
        <v>28566.6362005277</v>
      </c>
      <c r="J93" s="33">
        <v>0</v>
      </c>
      <c r="K93" s="31">
        <f t="shared" si="19"/>
        <v>28566.6362005277</v>
      </c>
      <c r="L93" s="31">
        <f t="shared" si="20"/>
        <v>23891.853509234832</v>
      </c>
      <c r="M93" s="31">
        <f t="shared" si="21"/>
        <v>28566.6362005277</v>
      </c>
      <c r="N93" s="31">
        <f t="shared" si="22"/>
        <v>46260.89593667546</v>
      </c>
      <c r="O93" s="31">
        <v>0</v>
      </c>
      <c r="P93" s="31">
        <f t="shared" si="23"/>
        <v>46260.89593667546</v>
      </c>
      <c r="Q93" s="31">
        <f t="shared" si="24"/>
        <v>38690.53889182058</v>
      </c>
      <c r="R93" s="31">
        <f t="shared" si="25"/>
        <v>46260.89593667546</v>
      </c>
      <c r="S93" s="31">
        <f t="shared" si="26"/>
        <v>5969.147862796834</v>
      </c>
      <c r="T93" s="31">
        <v>0</v>
      </c>
      <c r="U93" s="31">
        <f t="shared" si="27"/>
        <v>5969.147862796834</v>
      </c>
      <c r="V93" s="31">
        <f t="shared" si="28"/>
        <v>4992.327598944592</v>
      </c>
      <c r="W93" s="63">
        <f t="shared" si="29"/>
        <v>5969.147862796834</v>
      </c>
      <c r="X93" s="75">
        <v>46012.3</v>
      </c>
      <c r="Y93" s="32" t="s">
        <v>141</v>
      </c>
      <c r="Z93" s="31">
        <v>46012.3</v>
      </c>
      <c r="AA93" s="31">
        <v>37038.46</v>
      </c>
      <c r="AB93" s="31">
        <v>46012.3</v>
      </c>
      <c r="AC93" s="75">
        <v>9172.38</v>
      </c>
      <c r="AD93" s="32" t="s">
        <v>141</v>
      </c>
      <c r="AE93" s="31">
        <v>9172.38</v>
      </c>
      <c r="AF93" s="31">
        <v>7719.49</v>
      </c>
      <c r="AG93" s="98">
        <f t="shared" si="30"/>
        <v>9172.38</v>
      </c>
      <c r="AH93" s="77" t="s">
        <v>141</v>
      </c>
      <c r="AI93" s="32" t="s">
        <v>141</v>
      </c>
      <c r="AJ93" s="32" t="s">
        <v>141</v>
      </c>
      <c r="AK93" s="32" t="s">
        <v>141</v>
      </c>
      <c r="AL93" s="99" t="str">
        <f t="shared" si="31"/>
        <v>0, 00</v>
      </c>
      <c r="AM93" s="75">
        <v>27394.5</v>
      </c>
      <c r="AN93" s="32" t="s">
        <v>141</v>
      </c>
      <c r="AO93" s="31">
        <v>27394.5</v>
      </c>
      <c r="AP93" s="31">
        <v>20324.61</v>
      </c>
      <c r="AQ93" s="98">
        <f t="shared" si="32"/>
        <v>27394.5</v>
      </c>
      <c r="AR93" s="75">
        <v>1245.39</v>
      </c>
      <c r="AS93" s="32" t="s">
        <v>141</v>
      </c>
      <c r="AT93" s="31">
        <v>12245.39</v>
      </c>
      <c r="AU93" s="31">
        <v>1876.51</v>
      </c>
      <c r="AV93" s="98">
        <f t="shared" si="33"/>
        <v>12245.39</v>
      </c>
      <c r="AW93" s="67" t="s">
        <v>141</v>
      </c>
      <c r="AX93" s="32" t="s">
        <v>141</v>
      </c>
      <c r="AY93" s="32" t="s">
        <v>141</v>
      </c>
      <c r="AZ93" s="32" t="s">
        <v>141</v>
      </c>
      <c r="BA93" s="11"/>
    </row>
    <row r="94" spans="1:53" ht="14.25">
      <c r="A94" s="11">
        <f t="shared" si="18"/>
        <v>91</v>
      </c>
      <c r="B94" s="14" t="s">
        <v>20</v>
      </c>
      <c r="C94" s="13">
        <v>3</v>
      </c>
      <c r="D94" s="13">
        <v>1851.8</v>
      </c>
      <c r="E94" s="31">
        <v>75748.39</v>
      </c>
      <c r="F94" s="32" t="s">
        <v>141</v>
      </c>
      <c r="G94" s="31">
        <v>75748.39</v>
      </c>
      <c r="H94" s="31">
        <v>69225.92</v>
      </c>
      <c r="I94" s="33">
        <f t="shared" si="17"/>
        <v>26781.75266490765</v>
      </c>
      <c r="J94" s="33">
        <v>0</v>
      </c>
      <c r="K94" s="31">
        <f t="shared" si="19"/>
        <v>26781.75266490765</v>
      </c>
      <c r="L94" s="31">
        <f t="shared" si="20"/>
        <v>24475.655092348286</v>
      </c>
      <c r="M94" s="31">
        <f t="shared" si="21"/>
        <v>26781.75266490765</v>
      </c>
      <c r="N94" s="31">
        <f t="shared" si="22"/>
        <v>43370.450211081785</v>
      </c>
      <c r="O94" s="31">
        <v>0</v>
      </c>
      <c r="P94" s="31">
        <f t="shared" si="23"/>
        <v>43370.450211081785</v>
      </c>
      <c r="Q94" s="31">
        <f t="shared" si="24"/>
        <v>39635.9489182058</v>
      </c>
      <c r="R94" s="31">
        <f t="shared" si="25"/>
        <v>43370.450211081785</v>
      </c>
      <c r="S94" s="31">
        <f t="shared" si="26"/>
        <v>5596.187124010554</v>
      </c>
      <c r="T94" s="31">
        <v>0</v>
      </c>
      <c r="U94" s="31">
        <f t="shared" si="27"/>
        <v>5596.187124010554</v>
      </c>
      <c r="V94" s="31">
        <f t="shared" si="28"/>
        <v>5114.31598944591</v>
      </c>
      <c r="W94" s="63">
        <f t="shared" si="29"/>
        <v>5596.187124010554</v>
      </c>
      <c r="X94" s="75">
        <v>43136.67</v>
      </c>
      <c r="Y94" s="32" t="s">
        <v>141</v>
      </c>
      <c r="Z94" s="31">
        <v>43136.67</v>
      </c>
      <c r="AA94" s="31">
        <v>38406.25</v>
      </c>
      <c r="AB94" s="31">
        <v>43136.67</v>
      </c>
      <c r="AC94" s="75">
        <v>8597.92</v>
      </c>
      <c r="AD94" s="32" t="s">
        <v>141</v>
      </c>
      <c r="AE94" s="31">
        <v>8597.92</v>
      </c>
      <c r="AF94" s="31">
        <v>4070.27</v>
      </c>
      <c r="AG94" s="98">
        <f t="shared" si="30"/>
        <v>8597.92</v>
      </c>
      <c r="AH94" s="77" t="s">
        <v>141</v>
      </c>
      <c r="AI94" s="32" t="s">
        <v>141</v>
      </c>
      <c r="AJ94" s="32" t="s">
        <v>141</v>
      </c>
      <c r="AK94" s="32" t="s">
        <v>141</v>
      </c>
      <c r="AL94" s="99" t="str">
        <f t="shared" si="31"/>
        <v>0, 00</v>
      </c>
      <c r="AM94" s="75">
        <v>25682.03</v>
      </c>
      <c r="AN94" s="32" t="s">
        <v>141</v>
      </c>
      <c r="AO94" s="31">
        <v>25682.03</v>
      </c>
      <c r="AP94" s="31">
        <v>21659.13</v>
      </c>
      <c r="AQ94" s="98">
        <f t="shared" si="32"/>
        <v>25682.03</v>
      </c>
      <c r="AR94" s="75">
        <v>1167.36</v>
      </c>
      <c r="AS94" s="32" t="s">
        <v>141</v>
      </c>
      <c r="AT94" s="31">
        <v>1167.36</v>
      </c>
      <c r="AU94" s="31">
        <v>951.1</v>
      </c>
      <c r="AV94" s="98">
        <f t="shared" si="33"/>
        <v>1167.36</v>
      </c>
      <c r="AW94" s="67" t="s">
        <v>141</v>
      </c>
      <c r="AX94" s="32" t="s">
        <v>141</v>
      </c>
      <c r="AY94" s="32" t="s">
        <v>141</v>
      </c>
      <c r="AZ94" s="32" t="s">
        <v>141</v>
      </c>
      <c r="BA94" s="11"/>
    </row>
    <row r="95" spans="1:53" ht="14.25">
      <c r="A95" s="11">
        <f t="shared" si="18"/>
        <v>92</v>
      </c>
      <c r="B95" s="14" t="s">
        <v>21</v>
      </c>
      <c r="C95" s="13">
        <v>20</v>
      </c>
      <c r="D95" s="13">
        <v>35.5</v>
      </c>
      <c r="E95" s="32" t="s">
        <v>141</v>
      </c>
      <c r="F95" s="32" t="s">
        <v>141</v>
      </c>
      <c r="G95" s="32" t="s">
        <v>141</v>
      </c>
      <c r="H95" s="31" t="s">
        <v>141</v>
      </c>
      <c r="I95" s="33">
        <v>0</v>
      </c>
      <c r="J95" s="33">
        <v>0</v>
      </c>
      <c r="K95" s="31">
        <v>0</v>
      </c>
      <c r="L95" s="31">
        <v>0</v>
      </c>
      <c r="M95" s="31">
        <f t="shared" si="21"/>
        <v>0</v>
      </c>
      <c r="N95" s="31">
        <v>0</v>
      </c>
      <c r="O95" s="31">
        <v>0</v>
      </c>
      <c r="P95" s="31">
        <v>0</v>
      </c>
      <c r="Q95" s="31">
        <v>0</v>
      </c>
      <c r="R95" s="31">
        <f t="shared" si="25"/>
        <v>0</v>
      </c>
      <c r="S95" s="31">
        <v>0</v>
      </c>
      <c r="T95" s="31">
        <v>0</v>
      </c>
      <c r="U95" s="31">
        <v>0</v>
      </c>
      <c r="V95" s="31">
        <v>0</v>
      </c>
      <c r="W95" s="63">
        <f t="shared" si="29"/>
        <v>0</v>
      </c>
      <c r="X95" s="77" t="s">
        <v>141</v>
      </c>
      <c r="Y95" s="32" t="s">
        <v>141</v>
      </c>
      <c r="Z95" s="32" t="s">
        <v>141</v>
      </c>
      <c r="AA95" s="32" t="s">
        <v>141</v>
      </c>
      <c r="AB95" s="32" t="s">
        <v>141</v>
      </c>
      <c r="AC95" s="77" t="s">
        <v>141</v>
      </c>
      <c r="AD95" s="32" t="s">
        <v>141</v>
      </c>
      <c r="AE95" s="32" t="s">
        <v>141</v>
      </c>
      <c r="AF95" s="32" t="s">
        <v>141</v>
      </c>
      <c r="AG95" s="98" t="str">
        <f t="shared" si="30"/>
        <v>0, 00</v>
      </c>
      <c r="AH95" s="77">
        <v>846</v>
      </c>
      <c r="AI95" s="32" t="s">
        <v>141</v>
      </c>
      <c r="AJ95" s="32">
        <v>846</v>
      </c>
      <c r="AK95" s="32" t="s">
        <v>141</v>
      </c>
      <c r="AL95" s="99">
        <f t="shared" si="31"/>
        <v>846</v>
      </c>
      <c r="AM95" s="77" t="s">
        <v>141</v>
      </c>
      <c r="AN95" s="32" t="s">
        <v>141</v>
      </c>
      <c r="AO95" s="32" t="s">
        <v>141</v>
      </c>
      <c r="AP95" s="32" t="s">
        <v>141</v>
      </c>
      <c r="AQ95" s="98" t="str">
        <f t="shared" si="32"/>
        <v>0, 00</v>
      </c>
      <c r="AR95" s="77" t="s">
        <v>141</v>
      </c>
      <c r="AS95" s="32" t="s">
        <v>141</v>
      </c>
      <c r="AT95" s="32" t="s">
        <v>141</v>
      </c>
      <c r="AU95" s="32" t="s">
        <v>141</v>
      </c>
      <c r="AV95" s="98" t="str">
        <f t="shared" si="33"/>
        <v>0, 00</v>
      </c>
      <c r="AW95" s="67" t="s">
        <v>141</v>
      </c>
      <c r="AX95" s="32" t="s">
        <v>141</v>
      </c>
      <c r="AY95" s="32" t="s">
        <v>141</v>
      </c>
      <c r="AZ95" s="32" t="s">
        <v>141</v>
      </c>
      <c r="BA95" s="11"/>
    </row>
    <row r="96" spans="1:53" ht="14.25">
      <c r="A96" s="11">
        <f t="shared" si="18"/>
        <v>93</v>
      </c>
      <c r="B96" s="14" t="s">
        <v>22</v>
      </c>
      <c r="C96" s="13">
        <v>1</v>
      </c>
      <c r="D96" s="13">
        <v>431.9</v>
      </c>
      <c r="E96" s="31">
        <v>31356.76</v>
      </c>
      <c r="F96" s="32" t="s">
        <v>141</v>
      </c>
      <c r="G96" s="31">
        <v>31356.76</v>
      </c>
      <c r="H96" s="31">
        <v>26810.38</v>
      </c>
      <c r="I96" s="33">
        <f t="shared" si="17"/>
        <v>11086.55894459103</v>
      </c>
      <c r="J96" s="33">
        <v>0</v>
      </c>
      <c r="K96" s="31">
        <f t="shared" si="19"/>
        <v>11086.55894459103</v>
      </c>
      <c r="L96" s="31">
        <f t="shared" si="20"/>
        <v>9479.131715039579</v>
      </c>
      <c r="M96" s="31">
        <f t="shared" si="21"/>
        <v>11086.55894459103</v>
      </c>
      <c r="N96" s="31">
        <f t="shared" si="22"/>
        <v>17953.606649076515</v>
      </c>
      <c r="O96" s="31">
        <v>0</v>
      </c>
      <c r="P96" s="31">
        <f t="shared" si="23"/>
        <v>17953.606649076515</v>
      </c>
      <c r="Q96" s="31">
        <f t="shared" si="24"/>
        <v>15350.534195250659</v>
      </c>
      <c r="R96" s="31">
        <f t="shared" si="25"/>
        <v>17953.606649076515</v>
      </c>
      <c r="S96" s="31">
        <f t="shared" si="26"/>
        <v>2316.594406332454</v>
      </c>
      <c r="T96" s="31">
        <v>0</v>
      </c>
      <c r="U96" s="31">
        <f t="shared" si="27"/>
        <v>2316.594406332454</v>
      </c>
      <c r="V96" s="31">
        <f t="shared" si="28"/>
        <v>1980.7140897097627</v>
      </c>
      <c r="W96" s="63">
        <f t="shared" si="29"/>
        <v>2316.594406332454</v>
      </c>
      <c r="X96" s="77" t="s">
        <v>141</v>
      </c>
      <c r="Y96" s="32" t="s">
        <v>141</v>
      </c>
      <c r="Z96" s="32" t="s">
        <v>141</v>
      </c>
      <c r="AA96" s="32" t="s">
        <v>141</v>
      </c>
      <c r="AB96" s="32" t="s">
        <v>141</v>
      </c>
      <c r="AC96" s="75">
        <v>2045.76</v>
      </c>
      <c r="AD96" s="32" t="s">
        <v>141</v>
      </c>
      <c r="AE96" s="31">
        <v>2045.76</v>
      </c>
      <c r="AF96" s="32">
        <v>376.01</v>
      </c>
      <c r="AG96" s="98">
        <f t="shared" si="30"/>
        <v>2045.76</v>
      </c>
      <c r="AH96" s="77" t="s">
        <v>141</v>
      </c>
      <c r="AI96" s="32" t="s">
        <v>141</v>
      </c>
      <c r="AJ96" s="32" t="s">
        <v>141</v>
      </c>
      <c r="AK96" s="32" t="s">
        <v>141</v>
      </c>
      <c r="AL96" s="99" t="str">
        <f t="shared" si="31"/>
        <v>0, 00</v>
      </c>
      <c r="AM96" s="75">
        <v>6110.96</v>
      </c>
      <c r="AN96" s="32" t="s">
        <v>141</v>
      </c>
      <c r="AO96" s="31">
        <v>6110.96</v>
      </c>
      <c r="AP96" s="31">
        <v>4503.29</v>
      </c>
      <c r="AQ96" s="98">
        <f t="shared" si="32"/>
        <v>6110.96</v>
      </c>
      <c r="AR96" s="77">
        <v>277.78</v>
      </c>
      <c r="AS96" s="32" t="s">
        <v>141</v>
      </c>
      <c r="AT96" s="32">
        <v>277.78</v>
      </c>
      <c r="AU96" s="32">
        <v>99.5</v>
      </c>
      <c r="AV96" s="98">
        <f t="shared" si="33"/>
        <v>277.78</v>
      </c>
      <c r="AW96" s="67" t="s">
        <v>141</v>
      </c>
      <c r="AX96" s="32" t="s">
        <v>141</v>
      </c>
      <c r="AY96" s="32" t="s">
        <v>141</v>
      </c>
      <c r="AZ96" s="32" t="s">
        <v>141</v>
      </c>
      <c r="BA96" s="11"/>
    </row>
    <row r="97" spans="1:53" ht="14.25">
      <c r="A97" s="11">
        <f t="shared" si="18"/>
        <v>94</v>
      </c>
      <c r="B97" s="14" t="s">
        <v>22</v>
      </c>
      <c r="C97" s="13">
        <v>3</v>
      </c>
      <c r="D97" s="13">
        <v>438.5</v>
      </c>
      <c r="E97" s="31">
        <v>30922.96</v>
      </c>
      <c r="F97" s="32" t="s">
        <v>141</v>
      </c>
      <c r="G97" s="31">
        <v>30922.96</v>
      </c>
      <c r="H97" s="31">
        <v>18032.51</v>
      </c>
      <c r="I97" s="33">
        <f t="shared" si="17"/>
        <v>10933.183746701847</v>
      </c>
      <c r="J97" s="33">
        <v>0</v>
      </c>
      <c r="K97" s="31">
        <f t="shared" si="19"/>
        <v>10933.183746701847</v>
      </c>
      <c r="L97" s="31">
        <f t="shared" si="20"/>
        <v>6375.610395778364</v>
      </c>
      <c r="M97" s="31">
        <f t="shared" si="21"/>
        <v>10933.183746701847</v>
      </c>
      <c r="N97" s="31">
        <f t="shared" si="22"/>
        <v>17705.230395778362</v>
      </c>
      <c r="O97" s="31">
        <v>0</v>
      </c>
      <c r="P97" s="31">
        <f t="shared" si="23"/>
        <v>17705.230395778362</v>
      </c>
      <c r="Q97" s="31">
        <f t="shared" si="24"/>
        <v>10324.682506596306</v>
      </c>
      <c r="R97" s="31">
        <f t="shared" si="25"/>
        <v>17705.230395778362</v>
      </c>
      <c r="S97" s="31">
        <f t="shared" si="26"/>
        <v>2284.545857519789</v>
      </c>
      <c r="T97" s="31">
        <v>0</v>
      </c>
      <c r="U97" s="31">
        <f t="shared" si="27"/>
        <v>2284.545857519789</v>
      </c>
      <c r="V97" s="31">
        <f t="shared" si="28"/>
        <v>1332.2170976253299</v>
      </c>
      <c r="W97" s="63">
        <f t="shared" si="29"/>
        <v>2284.545857519789</v>
      </c>
      <c r="X97" s="77" t="s">
        <v>141</v>
      </c>
      <c r="Y97" s="32" t="s">
        <v>141</v>
      </c>
      <c r="Z97" s="32" t="s">
        <v>141</v>
      </c>
      <c r="AA97" s="32" t="s">
        <v>141</v>
      </c>
      <c r="AB97" s="32" t="s">
        <v>141</v>
      </c>
      <c r="AC97" s="75">
        <v>2017.46</v>
      </c>
      <c r="AD97" s="32" t="s">
        <v>141</v>
      </c>
      <c r="AE97" s="31">
        <v>2017.46</v>
      </c>
      <c r="AF97" s="32">
        <v>245.62</v>
      </c>
      <c r="AG97" s="98">
        <f t="shared" si="30"/>
        <v>2017.46</v>
      </c>
      <c r="AH97" s="77" t="s">
        <v>141</v>
      </c>
      <c r="AI97" s="32" t="s">
        <v>141</v>
      </c>
      <c r="AJ97" s="32" t="s">
        <v>141</v>
      </c>
      <c r="AK97" s="32" t="s">
        <v>141</v>
      </c>
      <c r="AL97" s="99" t="str">
        <f t="shared" si="31"/>
        <v>0, 00</v>
      </c>
      <c r="AM97" s="75">
        <v>6026.36</v>
      </c>
      <c r="AN97" s="32" t="s">
        <v>141</v>
      </c>
      <c r="AO97" s="31">
        <v>6026.36</v>
      </c>
      <c r="AP97" s="31">
        <v>3213.86</v>
      </c>
      <c r="AQ97" s="98">
        <f t="shared" si="32"/>
        <v>6026.36</v>
      </c>
      <c r="AR97" s="77">
        <v>273.91</v>
      </c>
      <c r="AS97" s="32" t="s">
        <v>141</v>
      </c>
      <c r="AT97" s="32">
        <v>273.91</v>
      </c>
      <c r="AU97" s="32">
        <v>66.43</v>
      </c>
      <c r="AV97" s="98">
        <f t="shared" si="33"/>
        <v>273.91</v>
      </c>
      <c r="AW97" s="67" t="s">
        <v>141</v>
      </c>
      <c r="AX97" s="32" t="s">
        <v>141</v>
      </c>
      <c r="AY97" s="32" t="s">
        <v>141</v>
      </c>
      <c r="AZ97" s="32" t="s">
        <v>141</v>
      </c>
      <c r="BA97" s="11"/>
    </row>
    <row r="98" spans="1:53" ht="14.25">
      <c r="A98" s="11">
        <f t="shared" si="18"/>
        <v>95</v>
      </c>
      <c r="B98" s="14" t="s">
        <v>23</v>
      </c>
      <c r="C98" s="13">
        <v>1</v>
      </c>
      <c r="D98" s="13">
        <v>434.9</v>
      </c>
      <c r="E98" s="31">
        <v>17754.12</v>
      </c>
      <c r="F98" s="32" t="s">
        <v>141</v>
      </c>
      <c r="G98" s="31">
        <v>17754.12</v>
      </c>
      <c r="H98" s="31">
        <v>15060.55</v>
      </c>
      <c r="I98" s="33">
        <f t="shared" si="17"/>
        <v>6277.182269129288</v>
      </c>
      <c r="J98" s="33">
        <v>0</v>
      </c>
      <c r="K98" s="31">
        <f t="shared" si="19"/>
        <v>6277.182269129288</v>
      </c>
      <c r="L98" s="31">
        <f t="shared" si="20"/>
        <v>5324.838258575198</v>
      </c>
      <c r="M98" s="31">
        <f t="shared" si="21"/>
        <v>6277.182269129288</v>
      </c>
      <c r="N98" s="31">
        <f t="shared" si="22"/>
        <v>10165.287704485489</v>
      </c>
      <c r="O98" s="31">
        <v>0</v>
      </c>
      <c r="P98" s="31">
        <f t="shared" si="23"/>
        <v>10165.287704485489</v>
      </c>
      <c r="Q98" s="31">
        <f t="shared" si="24"/>
        <v>8623.058970976253</v>
      </c>
      <c r="R98" s="31">
        <f t="shared" si="25"/>
        <v>10165.287704485489</v>
      </c>
      <c r="S98" s="31">
        <f t="shared" si="26"/>
        <v>1311.6500263852245</v>
      </c>
      <c r="T98" s="31">
        <v>0</v>
      </c>
      <c r="U98" s="31">
        <f t="shared" si="27"/>
        <v>1311.6500263852245</v>
      </c>
      <c r="V98" s="31">
        <f t="shared" si="28"/>
        <v>1112.6527704485488</v>
      </c>
      <c r="W98" s="63">
        <f t="shared" si="29"/>
        <v>1311.6500263852245</v>
      </c>
      <c r="X98" s="75">
        <v>10110.48</v>
      </c>
      <c r="Y98" s="32" t="s">
        <v>141</v>
      </c>
      <c r="Z98" s="31">
        <v>10110.48</v>
      </c>
      <c r="AA98" s="31">
        <v>8175.97</v>
      </c>
      <c r="AB98" s="31">
        <v>10110.48</v>
      </c>
      <c r="AC98" s="75">
        <v>2015.14</v>
      </c>
      <c r="AD98" s="32" t="s">
        <v>141</v>
      </c>
      <c r="AE98" s="31">
        <v>2015.14</v>
      </c>
      <c r="AF98" s="31">
        <v>763.68</v>
      </c>
      <c r="AG98" s="98">
        <f t="shared" si="30"/>
        <v>2015.14</v>
      </c>
      <c r="AH98" s="77" t="s">
        <v>141</v>
      </c>
      <c r="AI98" s="32" t="s">
        <v>141</v>
      </c>
      <c r="AJ98" s="32" t="s">
        <v>141</v>
      </c>
      <c r="AK98" s="32" t="s">
        <v>141</v>
      </c>
      <c r="AL98" s="99" t="str">
        <f t="shared" si="31"/>
        <v>0, 00</v>
      </c>
      <c r="AM98" s="75">
        <v>6019.44</v>
      </c>
      <c r="AN98" s="32" t="s">
        <v>141</v>
      </c>
      <c r="AO98" s="31">
        <v>6019.44</v>
      </c>
      <c r="AP98" s="31">
        <v>4364.02</v>
      </c>
      <c r="AQ98" s="98">
        <f t="shared" si="32"/>
        <v>6019.44</v>
      </c>
      <c r="AR98" s="75">
        <v>273.61</v>
      </c>
      <c r="AS98" s="32" t="s">
        <v>141</v>
      </c>
      <c r="AT98" s="31">
        <v>273.61</v>
      </c>
      <c r="AU98" s="31">
        <v>152.43</v>
      </c>
      <c r="AV98" s="98">
        <f t="shared" si="33"/>
        <v>273.61</v>
      </c>
      <c r="AW98" s="67" t="s">
        <v>141</v>
      </c>
      <c r="AX98" s="32" t="s">
        <v>141</v>
      </c>
      <c r="AY98" s="32" t="s">
        <v>141</v>
      </c>
      <c r="AZ98" s="32" t="s">
        <v>141</v>
      </c>
      <c r="BA98" s="11"/>
    </row>
    <row r="99" spans="1:53" ht="14.25">
      <c r="A99" s="11">
        <f t="shared" si="18"/>
        <v>96</v>
      </c>
      <c r="B99" s="14" t="s">
        <v>23</v>
      </c>
      <c r="C99" s="13" t="s">
        <v>10</v>
      </c>
      <c r="D99" s="13">
        <v>1240.1</v>
      </c>
      <c r="E99" s="31">
        <v>50594.94</v>
      </c>
      <c r="F99" s="32" t="s">
        <v>141</v>
      </c>
      <c r="G99" s="31">
        <v>50594.94</v>
      </c>
      <c r="H99" s="31">
        <v>45570.7</v>
      </c>
      <c r="I99" s="33">
        <f t="shared" si="17"/>
        <v>17888.44844327177</v>
      </c>
      <c r="J99" s="33">
        <v>0</v>
      </c>
      <c r="K99" s="31">
        <f t="shared" si="19"/>
        <v>17888.44844327177</v>
      </c>
      <c r="L99" s="31">
        <f t="shared" si="20"/>
        <v>16112.068073878629</v>
      </c>
      <c r="M99" s="31">
        <f t="shared" si="21"/>
        <v>17888.44844327177</v>
      </c>
      <c r="N99" s="31">
        <f t="shared" si="22"/>
        <v>28968.606807387863</v>
      </c>
      <c r="O99" s="31">
        <v>0</v>
      </c>
      <c r="P99" s="31">
        <f t="shared" si="23"/>
        <v>28968.606807387863</v>
      </c>
      <c r="Q99" s="31">
        <f t="shared" si="24"/>
        <v>26091.931134564642</v>
      </c>
      <c r="R99" s="31">
        <f t="shared" si="25"/>
        <v>28968.606807387863</v>
      </c>
      <c r="S99" s="31">
        <f t="shared" si="26"/>
        <v>3737.88474934037</v>
      </c>
      <c r="T99" s="31">
        <v>0</v>
      </c>
      <c r="U99" s="31">
        <f t="shared" si="27"/>
        <v>3737.88474934037</v>
      </c>
      <c r="V99" s="31">
        <f t="shared" si="28"/>
        <v>3366.7007915567283</v>
      </c>
      <c r="W99" s="63">
        <f t="shared" si="29"/>
        <v>3737.88474934037</v>
      </c>
      <c r="X99" s="75">
        <v>28812.36</v>
      </c>
      <c r="Y99" s="32" t="s">
        <v>141</v>
      </c>
      <c r="Z99" s="31">
        <v>28812.36</v>
      </c>
      <c r="AA99" s="31">
        <v>25002.59</v>
      </c>
      <c r="AB99" s="31">
        <v>28812.36</v>
      </c>
      <c r="AC99" s="75">
        <v>5742.66</v>
      </c>
      <c r="AD99" s="32" t="s">
        <v>141</v>
      </c>
      <c r="AE99" s="31">
        <v>5742.66</v>
      </c>
      <c r="AF99" s="31">
        <v>2913</v>
      </c>
      <c r="AG99" s="98">
        <f t="shared" si="30"/>
        <v>5742.66</v>
      </c>
      <c r="AH99" s="77" t="s">
        <v>141</v>
      </c>
      <c r="AI99" s="32" t="s">
        <v>141</v>
      </c>
      <c r="AJ99" s="32" t="s">
        <v>141</v>
      </c>
      <c r="AK99" s="32" t="s">
        <v>141</v>
      </c>
      <c r="AL99" s="99" t="str">
        <f t="shared" si="31"/>
        <v>0, 00</v>
      </c>
      <c r="AM99" s="75">
        <v>17154.02</v>
      </c>
      <c r="AN99" s="32" t="s">
        <v>141</v>
      </c>
      <c r="AO99" s="31">
        <v>17154.02</v>
      </c>
      <c r="AP99" s="31">
        <v>13835.6</v>
      </c>
      <c r="AQ99" s="98">
        <f t="shared" si="32"/>
        <v>17154.02</v>
      </c>
      <c r="AR99" s="75">
        <v>779.72</v>
      </c>
      <c r="AS99" s="32" t="s">
        <v>141</v>
      </c>
      <c r="AT99" s="31">
        <v>779.72</v>
      </c>
      <c r="AU99" s="31">
        <v>526.83</v>
      </c>
      <c r="AV99" s="98">
        <f t="shared" si="33"/>
        <v>779.72</v>
      </c>
      <c r="AW99" s="67" t="s">
        <v>141</v>
      </c>
      <c r="AX99" s="32" t="s">
        <v>141</v>
      </c>
      <c r="AY99" s="32" t="s">
        <v>141</v>
      </c>
      <c r="AZ99" s="32" t="s">
        <v>141</v>
      </c>
      <c r="BA99" s="11"/>
    </row>
    <row r="100" spans="1:53" ht="14.25">
      <c r="A100" s="11">
        <f t="shared" si="18"/>
        <v>97</v>
      </c>
      <c r="B100" s="14" t="s">
        <v>23</v>
      </c>
      <c r="C100" s="13" t="s">
        <v>24</v>
      </c>
      <c r="D100" s="13">
        <v>1179.1</v>
      </c>
      <c r="E100" s="31">
        <v>49146.44</v>
      </c>
      <c r="F100" s="32" t="s">
        <v>141</v>
      </c>
      <c r="G100" s="31">
        <v>49146.44</v>
      </c>
      <c r="H100" s="31">
        <v>43176.4</v>
      </c>
      <c r="I100" s="33">
        <f t="shared" si="17"/>
        <v>17376.31387862797</v>
      </c>
      <c r="J100" s="33">
        <v>0</v>
      </c>
      <c r="K100" s="31">
        <f t="shared" si="19"/>
        <v>17376.31387862797</v>
      </c>
      <c r="L100" s="31">
        <f t="shared" si="20"/>
        <v>15265.5345646438</v>
      </c>
      <c r="M100" s="31">
        <f t="shared" si="21"/>
        <v>17376.31387862797</v>
      </c>
      <c r="N100" s="31">
        <f t="shared" si="22"/>
        <v>28139.2545646438</v>
      </c>
      <c r="O100" s="31">
        <v>0</v>
      </c>
      <c r="P100" s="31">
        <f t="shared" si="23"/>
        <v>28139.2545646438</v>
      </c>
      <c r="Q100" s="31">
        <f t="shared" si="24"/>
        <v>24721.052242744063</v>
      </c>
      <c r="R100" s="31">
        <f t="shared" si="25"/>
        <v>28139.2545646438</v>
      </c>
      <c r="S100" s="31">
        <f t="shared" si="26"/>
        <v>3630.871556728233</v>
      </c>
      <c r="T100" s="31">
        <v>0</v>
      </c>
      <c r="U100" s="31">
        <f t="shared" si="27"/>
        <v>3630.871556728233</v>
      </c>
      <c r="V100" s="31">
        <f t="shared" si="28"/>
        <v>3189.8131926121373</v>
      </c>
      <c r="W100" s="63">
        <f t="shared" si="29"/>
        <v>3630.871556728233</v>
      </c>
      <c r="X100" s="75">
        <v>27384.46</v>
      </c>
      <c r="Y100" s="32" t="s">
        <v>141</v>
      </c>
      <c r="Z100" s="31">
        <v>27384.46</v>
      </c>
      <c r="AA100" s="31">
        <v>23051.91</v>
      </c>
      <c r="AB100" s="31">
        <v>27384.46</v>
      </c>
      <c r="AC100" s="75">
        <v>5457.12</v>
      </c>
      <c r="AD100" s="32" t="s">
        <v>141</v>
      </c>
      <c r="AE100" s="31">
        <v>5457.12</v>
      </c>
      <c r="AF100" s="31">
        <v>2020.12</v>
      </c>
      <c r="AG100" s="98">
        <f t="shared" si="30"/>
        <v>5457.12</v>
      </c>
      <c r="AH100" s="77" t="s">
        <v>141</v>
      </c>
      <c r="AI100" s="32" t="s">
        <v>141</v>
      </c>
      <c r="AJ100" s="32" t="s">
        <v>141</v>
      </c>
      <c r="AK100" s="32" t="s">
        <v>141</v>
      </c>
      <c r="AL100" s="99" t="str">
        <f t="shared" si="31"/>
        <v>0, 00</v>
      </c>
      <c r="AM100" s="75">
        <v>16302.92</v>
      </c>
      <c r="AN100" s="32" t="s">
        <v>141</v>
      </c>
      <c r="AO100" s="31">
        <v>16302.92</v>
      </c>
      <c r="AP100" s="31">
        <v>12424.84</v>
      </c>
      <c r="AQ100" s="98">
        <f t="shared" si="32"/>
        <v>16302.92</v>
      </c>
      <c r="AR100" s="75">
        <v>740.94</v>
      </c>
      <c r="AS100" s="32" t="s">
        <v>141</v>
      </c>
      <c r="AT100" s="31">
        <v>740.94</v>
      </c>
      <c r="AU100" s="31">
        <v>464.17</v>
      </c>
      <c r="AV100" s="98">
        <f t="shared" si="33"/>
        <v>740.94</v>
      </c>
      <c r="AW100" s="67" t="s">
        <v>141</v>
      </c>
      <c r="AX100" s="32" t="s">
        <v>141</v>
      </c>
      <c r="AY100" s="32" t="s">
        <v>141</v>
      </c>
      <c r="AZ100" s="32" t="s">
        <v>141</v>
      </c>
      <c r="BA100" s="11"/>
    </row>
    <row r="101" spans="1:53" ht="14.25">
      <c r="A101" s="11">
        <f t="shared" si="18"/>
        <v>98</v>
      </c>
      <c r="B101" s="14" t="s">
        <v>23</v>
      </c>
      <c r="C101" s="13">
        <v>11</v>
      </c>
      <c r="D101" s="13">
        <v>1252.5</v>
      </c>
      <c r="E101" s="31">
        <v>48299.6</v>
      </c>
      <c r="F101" s="32" t="s">
        <v>141</v>
      </c>
      <c r="G101" s="31">
        <v>48299.6</v>
      </c>
      <c r="H101" s="31">
        <v>42689.25</v>
      </c>
      <c r="I101" s="33">
        <f t="shared" si="17"/>
        <v>17076.903430079157</v>
      </c>
      <c r="J101" s="33">
        <v>0</v>
      </c>
      <c r="K101" s="31">
        <f t="shared" si="19"/>
        <v>17076.903430079157</v>
      </c>
      <c r="L101" s="31">
        <f t="shared" si="20"/>
        <v>15093.296833773089</v>
      </c>
      <c r="M101" s="31">
        <f t="shared" si="21"/>
        <v>17076.903430079157</v>
      </c>
      <c r="N101" s="31">
        <f t="shared" si="22"/>
        <v>27654.388390501317</v>
      </c>
      <c r="O101" s="31">
        <v>0</v>
      </c>
      <c r="P101" s="31">
        <f t="shared" si="23"/>
        <v>27654.388390501317</v>
      </c>
      <c r="Q101" s="31">
        <f t="shared" si="24"/>
        <v>24442.12994722955</v>
      </c>
      <c r="R101" s="31">
        <f t="shared" si="25"/>
        <v>27654.388390501317</v>
      </c>
      <c r="S101" s="31">
        <f t="shared" si="26"/>
        <v>3568.3081794195255</v>
      </c>
      <c r="T101" s="31">
        <v>0</v>
      </c>
      <c r="U101" s="31">
        <f t="shared" si="27"/>
        <v>3568.3081794195255</v>
      </c>
      <c r="V101" s="31">
        <f t="shared" si="28"/>
        <v>3153.823218997362</v>
      </c>
      <c r="W101" s="63">
        <f t="shared" si="29"/>
        <v>3568.3081794195255</v>
      </c>
      <c r="X101" s="75">
        <v>27505.2</v>
      </c>
      <c r="Y101" s="32" t="s">
        <v>141</v>
      </c>
      <c r="Z101" s="31">
        <v>27505.2</v>
      </c>
      <c r="AA101" s="31">
        <v>23071.32</v>
      </c>
      <c r="AB101" s="31">
        <v>27505.2</v>
      </c>
      <c r="AC101" s="75">
        <v>5482.14</v>
      </c>
      <c r="AD101" s="32" t="s">
        <v>141</v>
      </c>
      <c r="AE101" s="31">
        <v>5482.14</v>
      </c>
      <c r="AF101" s="31">
        <v>2100.72</v>
      </c>
      <c r="AG101" s="98">
        <f t="shared" si="30"/>
        <v>5482.14</v>
      </c>
      <c r="AH101" s="77" t="s">
        <v>141</v>
      </c>
      <c r="AI101" s="32" t="s">
        <v>141</v>
      </c>
      <c r="AJ101" s="32" t="s">
        <v>141</v>
      </c>
      <c r="AK101" s="32" t="s">
        <v>141</v>
      </c>
      <c r="AL101" s="99" t="str">
        <f t="shared" si="31"/>
        <v>0, 00</v>
      </c>
      <c r="AM101" s="75">
        <v>16375.74</v>
      </c>
      <c r="AN101" s="32" t="s">
        <v>141</v>
      </c>
      <c r="AO101" s="31">
        <v>16375.74</v>
      </c>
      <c r="AP101" s="31">
        <v>12379.56</v>
      </c>
      <c r="AQ101" s="98">
        <f t="shared" si="32"/>
        <v>16375.74</v>
      </c>
      <c r="AR101" s="75">
        <v>787.44</v>
      </c>
      <c r="AS101" s="32" t="s">
        <v>141</v>
      </c>
      <c r="AT101" s="31">
        <v>784.44</v>
      </c>
      <c r="AU101" s="31">
        <v>493.14</v>
      </c>
      <c r="AV101" s="98">
        <f t="shared" si="33"/>
        <v>784.44</v>
      </c>
      <c r="AW101" s="67" t="s">
        <v>141</v>
      </c>
      <c r="AX101" s="32" t="s">
        <v>141</v>
      </c>
      <c r="AY101" s="32" t="s">
        <v>141</v>
      </c>
      <c r="AZ101" s="32" t="s">
        <v>141</v>
      </c>
      <c r="BA101" s="11"/>
    </row>
    <row r="102" spans="1:53" ht="14.25">
      <c r="A102" s="11">
        <f t="shared" si="18"/>
        <v>99</v>
      </c>
      <c r="B102" s="14" t="s">
        <v>23</v>
      </c>
      <c r="C102" s="13">
        <v>13</v>
      </c>
      <c r="D102" s="13">
        <v>1266.71</v>
      </c>
      <c r="E102" s="31">
        <v>51783.24</v>
      </c>
      <c r="F102" s="32" t="s">
        <v>141</v>
      </c>
      <c r="G102" s="31">
        <v>51783.24</v>
      </c>
      <c r="H102" s="31">
        <v>46300.04</v>
      </c>
      <c r="I102" s="33">
        <f t="shared" si="17"/>
        <v>18308.58617414248</v>
      </c>
      <c r="J102" s="33">
        <v>0</v>
      </c>
      <c r="K102" s="31">
        <f t="shared" si="19"/>
        <v>18308.58617414248</v>
      </c>
      <c r="L102" s="31">
        <f t="shared" si="20"/>
        <v>16369.934986807388</v>
      </c>
      <c r="M102" s="31">
        <f t="shared" si="21"/>
        <v>18308.58617414248</v>
      </c>
      <c r="N102" s="31">
        <f t="shared" si="22"/>
        <v>29648.979102902373</v>
      </c>
      <c r="O102" s="31">
        <v>0</v>
      </c>
      <c r="P102" s="31">
        <f t="shared" si="23"/>
        <v>29648.979102902373</v>
      </c>
      <c r="Q102" s="31">
        <f t="shared" si="24"/>
        <v>26509.521583113456</v>
      </c>
      <c r="R102" s="31">
        <f t="shared" si="25"/>
        <v>29648.979102902373</v>
      </c>
      <c r="S102" s="31">
        <f t="shared" si="26"/>
        <v>3825.674722955145</v>
      </c>
      <c r="T102" s="31">
        <v>0</v>
      </c>
      <c r="U102" s="31">
        <f t="shared" si="27"/>
        <v>3825.674722955145</v>
      </c>
      <c r="V102" s="31">
        <f t="shared" si="28"/>
        <v>3420.5834300791557</v>
      </c>
      <c r="W102" s="63">
        <f t="shared" si="29"/>
        <v>3825.674722955145</v>
      </c>
      <c r="X102" s="75">
        <v>29489.28</v>
      </c>
      <c r="Y102" s="32" t="s">
        <v>141</v>
      </c>
      <c r="Z102" s="31">
        <v>29489.28</v>
      </c>
      <c r="AA102" s="31">
        <v>25054.48</v>
      </c>
      <c r="AB102" s="31">
        <v>29489.28</v>
      </c>
      <c r="AC102" s="75">
        <v>5877.56</v>
      </c>
      <c r="AD102" s="32" t="s">
        <v>141</v>
      </c>
      <c r="AE102" s="31">
        <v>5877.56</v>
      </c>
      <c r="AF102" s="31">
        <v>2375.43</v>
      </c>
      <c r="AG102" s="98">
        <f t="shared" si="30"/>
        <v>5877.56</v>
      </c>
      <c r="AH102" s="77" t="s">
        <v>141</v>
      </c>
      <c r="AI102" s="32" t="s">
        <v>141</v>
      </c>
      <c r="AJ102" s="32" t="s">
        <v>141</v>
      </c>
      <c r="AK102" s="32" t="s">
        <v>141</v>
      </c>
      <c r="AL102" s="99" t="str">
        <f t="shared" si="31"/>
        <v>0, 00</v>
      </c>
      <c r="AM102" s="75">
        <v>17556.4</v>
      </c>
      <c r="AN102" s="32" t="s">
        <v>141</v>
      </c>
      <c r="AO102" s="31">
        <v>17556.4</v>
      </c>
      <c r="AP102" s="31">
        <v>13562.6</v>
      </c>
      <c r="AQ102" s="98">
        <f t="shared" si="32"/>
        <v>17556.4</v>
      </c>
      <c r="AR102" s="75">
        <v>797.99</v>
      </c>
      <c r="AS102" s="32" t="s">
        <v>141</v>
      </c>
      <c r="AT102" s="31">
        <v>797.99</v>
      </c>
      <c r="AU102" s="31">
        <v>518.46</v>
      </c>
      <c r="AV102" s="98">
        <f t="shared" si="33"/>
        <v>797.99</v>
      </c>
      <c r="AW102" s="67" t="s">
        <v>141</v>
      </c>
      <c r="AX102" s="32" t="s">
        <v>141</v>
      </c>
      <c r="AY102" s="32" t="s">
        <v>141</v>
      </c>
      <c r="AZ102" s="32" t="s">
        <v>141</v>
      </c>
      <c r="BA102" s="11"/>
    </row>
    <row r="103" spans="1:53" ht="14.25">
      <c r="A103" s="11">
        <f t="shared" si="18"/>
        <v>100</v>
      </c>
      <c r="B103" s="14" t="s">
        <v>23</v>
      </c>
      <c r="C103" s="13">
        <v>15</v>
      </c>
      <c r="D103" s="13">
        <v>1265.3</v>
      </c>
      <c r="E103" s="31">
        <v>51653.82</v>
      </c>
      <c r="F103" s="32" t="s">
        <v>141</v>
      </c>
      <c r="G103" s="31">
        <v>51653.82</v>
      </c>
      <c r="H103" s="31">
        <v>48120.76</v>
      </c>
      <c r="I103" s="33">
        <f t="shared" si="17"/>
        <v>18262.828179419525</v>
      </c>
      <c r="J103" s="33">
        <v>0</v>
      </c>
      <c r="K103" s="31">
        <f t="shared" si="19"/>
        <v>18262.828179419525</v>
      </c>
      <c r="L103" s="31">
        <f t="shared" si="20"/>
        <v>17013.67240105541</v>
      </c>
      <c r="M103" s="31">
        <f t="shared" si="21"/>
        <v>18262.828179419525</v>
      </c>
      <c r="N103" s="31">
        <f t="shared" si="22"/>
        <v>29574.878469656993</v>
      </c>
      <c r="O103" s="31">
        <v>0</v>
      </c>
      <c r="P103" s="31">
        <f t="shared" si="23"/>
        <v>29574.878469656993</v>
      </c>
      <c r="Q103" s="31">
        <f t="shared" si="24"/>
        <v>27551.991873350926</v>
      </c>
      <c r="R103" s="31">
        <f t="shared" si="25"/>
        <v>29574.878469656993</v>
      </c>
      <c r="S103" s="31">
        <f t="shared" si="26"/>
        <v>3816.1133509234833</v>
      </c>
      <c r="T103" s="31">
        <v>0</v>
      </c>
      <c r="U103" s="31">
        <f t="shared" si="27"/>
        <v>3816.1133509234833</v>
      </c>
      <c r="V103" s="31">
        <f t="shared" si="28"/>
        <v>3555.0957255936682</v>
      </c>
      <c r="W103" s="63">
        <f t="shared" si="29"/>
        <v>3816.1133509234833</v>
      </c>
      <c r="X103" s="75">
        <v>29415.24</v>
      </c>
      <c r="Y103" s="32" t="s">
        <v>141</v>
      </c>
      <c r="Z103" s="31">
        <v>29415.24</v>
      </c>
      <c r="AA103" s="31">
        <v>26224.89</v>
      </c>
      <c r="AB103" s="31">
        <v>29415.24</v>
      </c>
      <c r="AC103" s="75">
        <v>5862.86</v>
      </c>
      <c r="AD103" s="32" t="s">
        <v>141</v>
      </c>
      <c r="AE103" s="31">
        <v>5862.86</v>
      </c>
      <c r="AF103" s="31">
        <v>2879.52</v>
      </c>
      <c r="AG103" s="98">
        <f t="shared" si="30"/>
        <v>5862.86</v>
      </c>
      <c r="AH103" s="77" t="s">
        <v>141</v>
      </c>
      <c r="AI103" s="32" t="s">
        <v>141</v>
      </c>
      <c r="AJ103" s="32" t="s">
        <v>141</v>
      </c>
      <c r="AK103" s="32" t="s">
        <v>141</v>
      </c>
      <c r="AL103" s="99" t="str">
        <f t="shared" si="31"/>
        <v>0, 00</v>
      </c>
      <c r="AM103" s="100">
        <v>17513.06</v>
      </c>
      <c r="AN103" s="32" t="s">
        <v>141</v>
      </c>
      <c r="AO103" s="31">
        <v>17513.06</v>
      </c>
      <c r="AP103" s="31">
        <v>14373.5</v>
      </c>
      <c r="AQ103" s="98">
        <f t="shared" si="32"/>
        <v>17513.06</v>
      </c>
      <c r="AR103" s="75">
        <v>796.04</v>
      </c>
      <c r="AS103" s="32" t="s">
        <v>141</v>
      </c>
      <c r="AT103" s="31">
        <v>796.04</v>
      </c>
      <c r="AU103" s="31">
        <v>603.55</v>
      </c>
      <c r="AV103" s="98">
        <f t="shared" si="33"/>
        <v>796.04</v>
      </c>
      <c r="AW103" s="67" t="s">
        <v>141</v>
      </c>
      <c r="AX103" s="32" t="s">
        <v>141</v>
      </c>
      <c r="AY103" s="32" t="s">
        <v>141</v>
      </c>
      <c r="AZ103" s="32" t="s">
        <v>141</v>
      </c>
      <c r="BA103" s="11"/>
    </row>
    <row r="104" spans="1:53" ht="14.25">
      <c r="A104" s="11">
        <f t="shared" si="18"/>
        <v>101</v>
      </c>
      <c r="B104" s="14" t="s">
        <v>23</v>
      </c>
      <c r="C104" s="13">
        <v>17</v>
      </c>
      <c r="D104" s="13">
        <v>1219</v>
      </c>
      <c r="E104" s="31">
        <v>51131.34</v>
      </c>
      <c r="F104" s="32" t="s">
        <v>141</v>
      </c>
      <c r="G104" s="31">
        <v>51131.34</v>
      </c>
      <c r="H104" s="31">
        <v>47905.14</v>
      </c>
      <c r="I104" s="33">
        <f t="shared" si="17"/>
        <v>18078.099102902375</v>
      </c>
      <c r="J104" s="33">
        <v>0</v>
      </c>
      <c r="K104" s="31">
        <f t="shared" si="19"/>
        <v>18078.099102902375</v>
      </c>
      <c r="L104" s="31">
        <f t="shared" si="20"/>
        <v>16937.437361477572</v>
      </c>
      <c r="M104" s="31">
        <f t="shared" si="21"/>
        <v>18078.099102902375</v>
      </c>
      <c r="N104" s="31">
        <f t="shared" si="22"/>
        <v>29275.72765171504</v>
      </c>
      <c r="O104" s="31">
        <v>0</v>
      </c>
      <c r="P104" s="31">
        <f t="shared" si="23"/>
        <v>29275.72765171504</v>
      </c>
      <c r="Q104" s="31">
        <f t="shared" si="24"/>
        <v>27428.536622691292</v>
      </c>
      <c r="R104" s="31">
        <f t="shared" si="25"/>
        <v>29275.72765171504</v>
      </c>
      <c r="S104" s="31">
        <f t="shared" si="26"/>
        <v>3777.513245382586</v>
      </c>
      <c r="T104" s="31">
        <v>0</v>
      </c>
      <c r="U104" s="31">
        <f t="shared" si="27"/>
        <v>3777.513245382586</v>
      </c>
      <c r="V104" s="31">
        <f t="shared" si="28"/>
        <v>3539.1660158311347</v>
      </c>
      <c r="W104" s="63">
        <f t="shared" si="29"/>
        <v>3777.513245382586</v>
      </c>
      <c r="X104" s="75">
        <v>29118</v>
      </c>
      <c r="Y104" s="32" t="s">
        <v>141</v>
      </c>
      <c r="Z104" s="31">
        <v>29118</v>
      </c>
      <c r="AA104" s="31">
        <v>26077.47</v>
      </c>
      <c r="AB104" s="31">
        <v>29118</v>
      </c>
      <c r="AC104" s="75">
        <v>5803.54</v>
      </c>
      <c r="AD104" s="32" t="s">
        <v>141</v>
      </c>
      <c r="AE104" s="31">
        <v>5803.54</v>
      </c>
      <c r="AF104" s="31">
        <v>2668.19</v>
      </c>
      <c r="AG104" s="98">
        <f t="shared" si="30"/>
        <v>5803.54</v>
      </c>
      <c r="AH104" s="77" t="s">
        <v>141</v>
      </c>
      <c r="AI104" s="32" t="s">
        <v>141</v>
      </c>
      <c r="AJ104" s="32" t="s">
        <v>141</v>
      </c>
      <c r="AK104" s="32" t="s">
        <v>141</v>
      </c>
      <c r="AL104" s="99" t="str">
        <f t="shared" si="31"/>
        <v>0, 00</v>
      </c>
      <c r="AM104" s="75">
        <v>17335.68</v>
      </c>
      <c r="AN104" s="32" t="s">
        <v>141</v>
      </c>
      <c r="AO104" s="31">
        <v>17335.68</v>
      </c>
      <c r="AP104" s="31">
        <v>14255.44</v>
      </c>
      <c r="AQ104" s="98">
        <f t="shared" si="32"/>
        <v>17335.68</v>
      </c>
      <c r="AR104" s="75">
        <v>787.96</v>
      </c>
      <c r="AS104" s="32" t="s">
        <v>141</v>
      </c>
      <c r="AT104" s="31">
        <v>787.96</v>
      </c>
      <c r="AU104" s="31">
        <v>575.29</v>
      </c>
      <c r="AV104" s="98">
        <f t="shared" si="33"/>
        <v>787.96</v>
      </c>
      <c r="AW104" s="67" t="s">
        <v>141</v>
      </c>
      <c r="AX104" s="32" t="s">
        <v>141</v>
      </c>
      <c r="AY104" s="32" t="s">
        <v>141</v>
      </c>
      <c r="AZ104" s="32" t="s">
        <v>141</v>
      </c>
      <c r="BA104" s="11"/>
    </row>
    <row r="105" spans="1:53" ht="14.25">
      <c r="A105" s="11">
        <f t="shared" si="18"/>
        <v>102</v>
      </c>
      <c r="B105" s="14" t="s">
        <v>23</v>
      </c>
      <c r="C105" s="13">
        <v>46</v>
      </c>
      <c r="D105" s="13">
        <v>2128.2</v>
      </c>
      <c r="E105" s="31">
        <v>87356.38</v>
      </c>
      <c r="F105" s="32" t="s">
        <v>141</v>
      </c>
      <c r="G105" s="31">
        <v>87356.38</v>
      </c>
      <c r="H105" s="31">
        <v>83234.47</v>
      </c>
      <c r="I105" s="33">
        <f t="shared" si="17"/>
        <v>30885.896886543538</v>
      </c>
      <c r="J105" s="33">
        <v>0</v>
      </c>
      <c r="K105" s="31">
        <f t="shared" si="19"/>
        <v>30885.896886543538</v>
      </c>
      <c r="L105" s="31">
        <f t="shared" si="20"/>
        <v>29428.546121372034</v>
      </c>
      <c r="M105" s="31">
        <f t="shared" si="21"/>
        <v>30885.896886543538</v>
      </c>
      <c r="N105" s="31">
        <f t="shared" si="22"/>
        <v>50016.71361477573</v>
      </c>
      <c r="O105" s="31">
        <v>0</v>
      </c>
      <c r="P105" s="31">
        <f t="shared" si="23"/>
        <v>50016.71361477573</v>
      </c>
      <c r="Q105" s="31">
        <f t="shared" si="24"/>
        <v>47656.6754353562</v>
      </c>
      <c r="R105" s="31">
        <f t="shared" si="25"/>
        <v>50016.71361477573</v>
      </c>
      <c r="S105" s="31">
        <f t="shared" si="26"/>
        <v>6453.76949868074</v>
      </c>
      <c r="T105" s="31">
        <v>0</v>
      </c>
      <c r="U105" s="31">
        <f t="shared" si="27"/>
        <v>6453.76949868074</v>
      </c>
      <c r="V105" s="31">
        <f t="shared" si="28"/>
        <v>6149.248443271768</v>
      </c>
      <c r="W105" s="63">
        <f t="shared" si="29"/>
        <v>6453.76949868074</v>
      </c>
      <c r="X105" s="75">
        <v>49746.96</v>
      </c>
      <c r="Y105" s="32" t="s">
        <v>141</v>
      </c>
      <c r="Z105" s="31">
        <v>49746.96</v>
      </c>
      <c r="AA105" s="31">
        <v>44984.13</v>
      </c>
      <c r="AB105" s="31">
        <v>49746.96</v>
      </c>
      <c r="AC105" s="75">
        <v>9915.2</v>
      </c>
      <c r="AD105" s="32" t="s">
        <v>141</v>
      </c>
      <c r="AE105" s="31">
        <v>9915.2</v>
      </c>
      <c r="AF105" s="31">
        <v>4084.39</v>
      </c>
      <c r="AG105" s="98">
        <f t="shared" si="30"/>
        <v>9915.2</v>
      </c>
      <c r="AH105" s="77" t="s">
        <v>141</v>
      </c>
      <c r="AI105" s="32" t="s">
        <v>141</v>
      </c>
      <c r="AJ105" s="32" t="s">
        <v>141</v>
      </c>
      <c r="AK105" s="32" t="s">
        <v>141</v>
      </c>
      <c r="AL105" s="99" t="str">
        <f t="shared" si="31"/>
        <v>0, 00</v>
      </c>
      <c r="AM105" s="75">
        <v>29617.52</v>
      </c>
      <c r="AN105" s="32" t="s">
        <v>141</v>
      </c>
      <c r="AO105" s="31">
        <v>29617.52</v>
      </c>
      <c r="AP105" s="31">
        <v>24319.31</v>
      </c>
      <c r="AQ105" s="98">
        <f t="shared" si="32"/>
        <v>29617.52</v>
      </c>
      <c r="AR105" s="75">
        <v>1346.23</v>
      </c>
      <c r="AS105" s="32" t="s">
        <v>141</v>
      </c>
      <c r="AT105" s="31">
        <v>1346.23</v>
      </c>
      <c r="AU105" s="31">
        <v>839.85</v>
      </c>
      <c r="AV105" s="98">
        <f t="shared" si="33"/>
        <v>1346.23</v>
      </c>
      <c r="AW105" s="67" t="s">
        <v>141</v>
      </c>
      <c r="AX105" s="32" t="s">
        <v>141</v>
      </c>
      <c r="AY105" s="32" t="s">
        <v>141</v>
      </c>
      <c r="AZ105" s="32" t="s">
        <v>141</v>
      </c>
      <c r="BA105" s="11"/>
    </row>
    <row r="106" spans="1:53" ht="14.25">
      <c r="A106" s="11">
        <f t="shared" si="18"/>
        <v>103</v>
      </c>
      <c r="B106" s="14" t="s">
        <v>26</v>
      </c>
      <c r="C106" s="13">
        <v>1</v>
      </c>
      <c r="D106" s="13">
        <v>799.9</v>
      </c>
      <c r="E106" s="31">
        <v>35447.24</v>
      </c>
      <c r="F106" s="32" t="s">
        <v>141</v>
      </c>
      <c r="G106" s="31">
        <v>35447.24</v>
      </c>
      <c r="H106" s="31">
        <v>30145.37</v>
      </c>
      <c r="I106" s="33">
        <f t="shared" si="17"/>
        <v>12532.797255936674</v>
      </c>
      <c r="J106" s="33">
        <v>0</v>
      </c>
      <c r="K106" s="31">
        <f t="shared" si="19"/>
        <v>12532.797255936674</v>
      </c>
      <c r="L106" s="31">
        <f t="shared" si="20"/>
        <v>10658.25746701847</v>
      </c>
      <c r="M106" s="31">
        <f t="shared" si="21"/>
        <v>12532.797255936674</v>
      </c>
      <c r="N106" s="31">
        <f t="shared" si="22"/>
        <v>20295.649287598942</v>
      </c>
      <c r="O106" s="31">
        <v>0</v>
      </c>
      <c r="P106" s="31">
        <f t="shared" si="23"/>
        <v>20295.649287598942</v>
      </c>
      <c r="Q106" s="31">
        <f t="shared" si="24"/>
        <v>17260.013957783638</v>
      </c>
      <c r="R106" s="31">
        <f t="shared" si="25"/>
        <v>20295.649287598942</v>
      </c>
      <c r="S106" s="31">
        <f t="shared" si="26"/>
        <v>2618.7934564643797</v>
      </c>
      <c r="T106" s="31">
        <v>0</v>
      </c>
      <c r="U106" s="31">
        <f t="shared" si="27"/>
        <v>2618.7934564643797</v>
      </c>
      <c r="V106" s="31">
        <f t="shared" si="28"/>
        <v>2227.098575197889</v>
      </c>
      <c r="W106" s="63">
        <f t="shared" si="29"/>
        <v>2618.7934564643797</v>
      </c>
      <c r="X106" s="75">
        <v>20186.16</v>
      </c>
      <c r="Y106" s="32" t="s">
        <v>141</v>
      </c>
      <c r="Z106" s="31">
        <v>20186.16</v>
      </c>
      <c r="AA106" s="31">
        <v>16398.2</v>
      </c>
      <c r="AB106" s="31">
        <v>20186.16</v>
      </c>
      <c r="AC106" s="75">
        <v>4023.38</v>
      </c>
      <c r="AD106" s="32" t="s">
        <v>141</v>
      </c>
      <c r="AE106" s="31">
        <v>4023.38</v>
      </c>
      <c r="AF106" s="31">
        <v>1758.05</v>
      </c>
      <c r="AG106" s="98">
        <f t="shared" si="30"/>
        <v>4023.38</v>
      </c>
      <c r="AH106" s="77" t="s">
        <v>141</v>
      </c>
      <c r="AI106" s="32" t="s">
        <v>141</v>
      </c>
      <c r="AJ106" s="32" t="s">
        <v>141</v>
      </c>
      <c r="AK106" s="32" t="s">
        <v>141</v>
      </c>
      <c r="AL106" s="99" t="str">
        <f t="shared" si="31"/>
        <v>0, 00</v>
      </c>
      <c r="AM106" s="75">
        <v>12017.96</v>
      </c>
      <c r="AN106" s="32" t="s">
        <v>141</v>
      </c>
      <c r="AO106" s="31">
        <v>12017.96</v>
      </c>
      <c r="AP106" s="31">
        <v>8917.48</v>
      </c>
      <c r="AQ106" s="98">
        <f t="shared" si="32"/>
        <v>12017.96</v>
      </c>
      <c r="AR106" s="75">
        <v>546.26</v>
      </c>
      <c r="AS106" s="32" t="s">
        <v>141</v>
      </c>
      <c r="AT106" s="31">
        <v>546.26</v>
      </c>
      <c r="AU106" s="31">
        <v>362.6</v>
      </c>
      <c r="AV106" s="98">
        <f t="shared" si="33"/>
        <v>546.26</v>
      </c>
      <c r="AW106" s="67" t="s">
        <v>141</v>
      </c>
      <c r="AX106" s="32" t="s">
        <v>141</v>
      </c>
      <c r="AY106" s="32" t="s">
        <v>141</v>
      </c>
      <c r="AZ106" s="32" t="s">
        <v>141</v>
      </c>
      <c r="BA106" s="11"/>
    </row>
    <row r="107" spans="1:53" ht="14.25">
      <c r="A107" s="11">
        <f t="shared" si="18"/>
        <v>104</v>
      </c>
      <c r="B107" s="14" t="s">
        <v>27</v>
      </c>
      <c r="C107" s="13">
        <v>1</v>
      </c>
      <c r="D107" s="13">
        <v>60</v>
      </c>
      <c r="E107" s="32" t="s">
        <v>141</v>
      </c>
      <c r="F107" s="32" t="s">
        <v>141</v>
      </c>
      <c r="G107" s="32" t="s">
        <v>141</v>
      </c>
      <c r="H107" s="32" t="s">
        <v>141</v>
      </c>
      <c r="I107" s="33">
        <v>0</v>
      </c>
      <c r="J107" s="33">
        <v>0</v>
      </c>
      <c r="K107" s="31">
        <v>0</v>
      </c>
      <c r="L107" s="31">
        <v>0</v>
      </c>
      <c r="M107" s="31">
        <f t="shared" si="21"/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f t="shared" si="25"/>
        <v>0</v>
      </c>
      <c r="S107" s="31">
        <v>0</v>
      </c>
      <c r="T107" s="31">
        <v>0</v>
      </c>
      <c r="U107" s="31">
        <v>0</v>
      </c>
      <c r="V107" s="31">
        <v>0</v>
      </c>
      <c r="W107" s="63">
        <f t="shared" si="29"/>
        <v>0</v>
      </c>
      <c r="X107" s="77" t="s">
        <v>141</v>
      </c>
      <c r="Y107" s="32" t="s">
        <v>141</v>
      </c>
      <c r="Z107" s="32" t="s">
        <v>141</v>
      </c>
      <c r="AA107" s="32" t="s">
        <v>141</v>
      </c>
      <c r="AB107" s="32" t="s">
        <v>141</v>
      </c>
      <c r="AC107" s="77" t="s">
        <v>141</v>
      </c>
      <c r="AD107" s="32" t="s">
        <v>141</v>
      </c>
      <c r="AE107" s="32" t="s">
        <v>141</v>
      </c>
      <c r="AF107" s="32" t="s">
        <v>141</v>
      </c>
      <c r="AG107" s="98" t="str">
        <f t="shared" si="30"/>
        <v>0, 00</v>
      </c>
      <c r="AH107" s="77">
        <v>47.45</v>
      </c>
      <c r="AI107" s="32" t="s">
        <v>141</v>
      </c>
      <c r="AJ107" s="32">
        <v>47.45</v>
      </c>
      <c r="AK107" s="32" t="s">
        <v>141</v>
      </c>
      <c r="AL107" s="99">
        <f t="shared" si="31"/>
        <v>47.45</v>
      </c>
      <c r="AM107" s="77" t="s">
        <v>141</v>
      </c>
      <c r="AN107" s="32" t="s">
        <v>141</v>
      </c>
      <c r="AO107" s="32" t="s">
        <v>141</v>
      </c>
      <c r="AP107" s="32" t="s">
        <v>141</v>
      </c>
      <c r="AQ107" s="98" t="str">
        <f t="shared" si="32"/>
        <v>0, 00</v>
      </c>
      <c r="AR107" s="77" t="s">
        <v>141</v>
      </c>
      <c r="AS107" s="32" t="s">
        <v>141</v>
      </c>
      <c r="AT107" s="32" t="s">
        <v>141</v>
      </c>
      <c r="AU107" s="32" t="s">
        <v>141</v>
      </c>
      <c r="AV107" s="98" t="str">
        <f t="shared" si="33"/>
        <v>0, 00</v>
      </c>
      <c r="AW107" s="67" t="s">
        <v>141</v>
      </c>
      <c r="AX107" s="32" t="s">
        <v>141</v>
      </c>
      <c r="AY107" s="32" t="s">
        <v>141</v>
      </c>
      <c r="AZ107" s="32" t="s">
        <v>141</v>
      </c>
      <c r="BA107" s="11"/>
    </row>
    <row r="108" spans="1:53" ht="14.25">
      <c r="A108" s="11">
        <f t="shared" si="18"/>
        <v>105</v>
      </c>
      <c r="B108" s="14" t="s">
        <v>28</v>
      </c>
      <c r="C108" s="13">
        <v>7</v>
      </c>
      <c r="D108" s="13">
        <v>1482.8</v>
      </c>
      <c r="E108" s="31">
        <v>60637.44</v>
      </c>
      <c r="F108" s="32" t="s">
        <v>141</v>
      </c>
      <c r="G108" s="31">
        <v>60637.44</v>
      </c>
      <c r="H108" s="31">
        <v>56418.06</v>
      </c>
      <c r="I108" s="33">
        <f t="shared" si="17"/>
        <v>21439.094881266494</v>
      </c>
      <c r="J108" s="33">
        <v>0</v>
      </c>
      <c r="K108" s="31">
        <f t="shared" si="19"/>
        <v>21439.094881266494</v>
      </c>
      <c r="L108" s="31">
        <f t="shared" si="20"/>
        <v>19947.282427440634</v>
      </c>
      <c r="M108" s="31">
        <f t="shared" si="21"/>
        <v>21439.094881266494</v>
      </c>
      <c r="N108" s="31">
        <f t="shared" si="22"/>
        <v>34718.53424802111</v>
      </c>
      <c r="O108" s="31">
        <v>0</v>
      </c>
      <c r="P108" s="31">
        <f t="shared" si="23"/>
        <v>34718.53424802111</v>
      </c>
      <c r="Q108" s="31">
        <f t="shared" si="24"/>
        <v>32302.688707124005</v>
      </c>
      <c r="R108" s="31">
        <f t="shared" si="25"/>
        <v>34718.53424802111</v>
      </c>
      <c r="S108" s="31">
        <f t="shared" si="26"/>
        <v>4479.810870712402</v>
      </c>
      <c r="T108" s="31">
        <v>0</v>
      </c>
      <c r="U108" s="31">
        <f t="shared" si="27"/>
        <v>4479.810870712402</v>
      </c>
      <c r="V108" s="31">
        <f t="shared" si="28"/>
        <v>4168.088865435357</v>
      </c>
      <c r="W108" s="63">
        <f t="shared" si="29"/>
        <v>4479.810870712402</v>
      </c>
      <c r="X108" s="75">
        <v>34531.2</v>
      </c>
      <c r="Y108" s="32" t="s">
        <v>141</v>
      </c>
      <c r="Z108" s="31">
        <v>34531.2</v>
      </c>
      <c r="AA108" s="31">
        <v>30852.5</v>
      </c>
      <c r="AB108" s="31">
        <v>34531.2</v>
      </c>
      <c r="AC108" s="75">
        <v>6882.54</v>
      </c>
      <c r="AD108" s="32" t="s">
        <v>141</v>
      </c>
      <c r="AE108" s="31">
        <v>6882.54</v>
      </c>
      <c r="AF108" s="31">
        <v>3507.1</v>
      </c>
      <c r="AG108" s="98">
        <f t="shared" si="30"/>
        <v>6882.54</v>
      </c>
      <c r="AH108" s="77" t="s">
        <v>141</v>
      </c>
      <c r="AI108" s="32" t="s">
        <v>141</v>
      </c>
      <c r="AJ108" s="32" t="s">
        <v>141</v>
      </c>
      <c r="AK108" s="32" t="s">
        <v>141</v>
      </c>
      <c r="AL108" s="99" t="str">
        <f t="shared" si="31"/>
        <v>0, 00</v>
      </c>
      <c r="AM108" s="75">
        <v>20558.56</v>
      </c>
      <c r="AN108" s="32" t="s">
        <v>141</v>
      </c>
      <c r="AO108" s="31">
        <v>20558.56</v>
      </c>
      <c r="AP108" s="31">
        <v>17008.68</v>
      </c>
      <c r="AQ108" s="98">
        <f t="shared" si="32"/>
        <v>20558.56</v>
      </c>
      <c r="AR108" s="75">
        <v>934.44</v>
      </c>
      <c r="AS108" s="32" t="s">
        <v>141</v>
      </c>
      <c r="AT108" s="31">
        <v>934.44</v>
      </c>
      <c r="AU108" s="31">
        <v>734.76</v>
      </c>
      <c r="AV108" s="98">
        <f t="shared" si="33"/>
        <v>934.44</v>
      </c>
      <c r="AW108" s="67" t="s">
        <v>141</v>
      </c>
      <c r="AX108" s="32" t="s">
        <v>141</v>
      </c>
      <c r="AY108" s="32" t="s">
        <v>141</v>
      </c>
      <c r="AZ108" s="32" t="s">
        <v>141</v>
      </c>
      <c r="BA108" s="11"/>
    </row>
    <row r="109" spans="1:53" ht="14.25">
      <c r="A109" s="11">
        <f t="shared" si="18"/>
        <v>106</v>
      </c>
      <c r="B109" s="14" t="s">
        <v>29</v>
      </c>
      <c r="C109" s="13">
        <v>9</v>
      </c>
      <c r="D109" s="13">
        <v>1322.18</v>
      </c>
      <c r="E109" s="31">
        <v>46171.46</v>
      </c>
      <c r="F109" s="32" t="s">
        <v>141</v>
      </c>
      <c r="G109" s="31">
        <v>46171.46</v>
      </c>
      <c r="H109" s="31">
        <v>42125.53</v>
      </c>
      <c r="I109" s="33">
        <f t="shared" si="17"/>
        <v>16324.473984168866</v>
      </c>
      <c r="J109" s="33">
        <v>0</v>
      </c>
      <c r="K109" s="31">
        <f t="shared" si="19"/>
        <v>16324.473984168866</v>
      </c>
      <c r="L109" s="31">
        <f t="shared" si="20"/>
        <v>14893.986860158311</v>
      </c>
      <c r="M109" s="31">
        <f t="shared" si="21"/>
        <v>16324.473984168866</v>
      </c>
      <c r="N109" s="31">
        <f t="shared" si="22"/>
        <v>26435.901899736145</v>
      </c>
      <c r="O109" s="31">
        <v>0</v>
      </c>
      <c r="P109" s="31">
        <f t="shared" si="23"/>
        <v>26435.901899736145</v>
      </c>
      <c r="Q109" s="31">
        <f t="shared" si="24"/>
        <v>24119.366781002638</v>
      </c>
      <c r="R109" s="31">
        <f t="shared" si="25"/>
        <v>26435.901899736145</v>
      </c>
      <c r="S109" s="31">
        <f t="shared" si="26"/>
        <v>3411.084116094987</v>
      </c>
      <c r="T109" s="31">
        <v>0</v>
      </c>
      <c r="U109" s="31">
        <f t="shared" si="27"/>
        <v>3411.084116094987</v>
      </c>
      <c r="V109" s="31">
        <f t="shared" si="28"/>
        <v>3112.1763588390504</v>
      </c>
      <c r="W109" s="63">
        <f t="shared" si="29"/>
        <v>3411.084116094987</v>
      </c>
      <c r="X109" s="75">
        <v>26293.32</v>
      </c>
      <c r="Y109" s="32" t="s">
        <v>141</v>
      </c>
      <c r="Z109" s="31">
        <v>26293.32</v>
      </c>
      <c r="AA109" s="31">
        <v>23220.89</v>
      </c>
      <c r="AB109" s="31">
        <v>26293.32</v>
      </c>
      <c r="AC109" s="75">
        <v>5240.6</v>
      </c>
      <c r="AD109" s="32" t="s">
        <v>141</v>
      </c>
      <c r="AE109" s="31">
        <v>5240.6</v>
      </c>
      <c r="AF109" s="31">
        <v>2874.99</v>
      </c>
      <c r="AG109" s="98">
        <f t="shared" si="30"/>
        <v>5240.6</v>
      </c>
      <c r="AH109" s="77" t="s">
        <v>141</v>
      </c>
      <c r="AI109" s="32" t="s">
        <v>141</v>
      </c>
      <c r="AJ109" s="32" t="s">
        <v>141</v>
      </c>
      <c r="AK109" s="32" t="s">
        <v>141</v>
      </c>
      <c r="AL109" s="99" t="str">
        <f t="shared" si="31"/>
        <v>0, 00</v>
      </c>
      <c r="AM109" s="75">
        <v>15654.24</v>
      </c>
      <c r="AN109" s="32" t="s">
        <v>141</v>
      </c>
      <c r="AO109" s="31">
        <v>15654.24</v>
      </c>
      <c r="AP109" s="31">
        <v>12902.7</v>
      </c>
      <c r="AQ109" s="98">
        <f t="shared" si="32"/>
        <v>15654.24</v>
      </c>
      <c r="AR109" s="75">
        <v>711.51</v>
      </c>
      <c r="AS109" s="32" t="s">
        <v>141</v>
      </c>
      <c r="AT109" s="31">
        <v>711.51</v>
      </c>
      <c r="AU109" s="31">
        <v>567.59</v>
      </c>
      <c r="AV109" s="98">
        <f t="shared" si="33"/>
        <v>711.51</v>
      </c>
      <c r="AW109" s="67" t="s">
        <v>141</v>
      </c>
      <c r="AX109" s="32" t="s">
        <v>141</v>
      </c>
      <c r="AY109" s="32" t="s">
        <v>141</v>
      </c>
      <c r="AZ109" s="32" t="s">
        <v>141</v>
      </c>
      <c r="BA109" s="11"/>
    </row>
    <row r="110" spans="1:53" ht="14.25">
      <c r="A110" s="11">
        <f t="shared" si="18"/>
        <v>107</v>
      </c>
      <c r="B110" s="14" t="s">
        <v>28</v>
      </c>
      <c r="C110" s="13" t="s">
        <v>30</v>
      </c>
      <c r="D110" s="13">
        <v>1234.3</v>
      </c>
      <c r="E110" s="31">
        <v>149356.4</v>
      </c>
      <c r="F110" s="32">
        <v>177.4</v>
      </c>
      <c r="G110" s="31">
        <v>149179</v>
      </c>
      <c r="H110" s="31">
        <v>139889.47</v>
      </c>
      <c r="I110" s="33">
        <f t="shared" si="17"/>
        <v>52806.74828496043</v>
      </c>
      <c r="J110" s="33">
        <f>F110/3.79*1.34</f>
        <v>62.72189973614776</v>
      </c>
      <c r="K110" s="31">
        <f t="shared" si="19"/>
        <v>52744.02638522427</v>
      </c>
      <c r="L110" s="31">
        <f t="shared" si="20"/>
        <v>49459.60153034301</v>
      </c>
      <c r="M110" s="31">
        <f t="shared" si="21"/>
        <v>52744.02638522427</v>
      </c>
      <c r="N110" s="31">
        <f t="shared" si="22"/>
        <v>85515.40580474933</v>
      </c>
      <c r="O110" s="31">
        <f>F110/3.79*2.17</f>
        <v>101.57203166226914</v>
      </c>
      <c r="P110" s="31">
        <f t="shared" si="23"/>
        <v>85413.83377308707</v>
      </c>
      <c r="Q110" s="31">
        <f t="shared" si="24"/>
        <v>80095.02635883905</v>
      </c>
      <c r="R110" s="31">
        <f t="shared" si="25"/>
        <v>85413.83377308707</v>
      </c>
      <c r="S110" s="31">
        <f t="shared" si="26"/>
        <v>11034.245910290238</v>
      </c>
      <c r="T110" s="31">
        <f>F110/3.79*0.28</f>
        <v>13.106068601583116</v>
      </c>
      <c r="U110" s="31">
        <f t="shared" si="27"/>
        <v>11021.139841688655</v>
      </c>
      <c r="V110" s="31">
        <f t="shared" si="28"/>
        <v>10334.842110817943</v>
      </c>
      <c r="W110" s="63">
        <f t="shared" si="29"/>
        <v>11021.139841688655</v>
      </c>
      <c r="X110" s="75">
        <v>83643.38</v>
      </c>
      <c r="Y110" s="31">
        <v>92.51</v>
      </c>
      <c r="Z110" s="31">
        <v>83550.87</v>
      </c>
      <c r="AA110" s="31">
        <v>75844.32</v>
      </c>
      <c r="AB110" s="31">
        <v>83550.87</v>
      </c>
      <c r="AC110" s="75">
        <v>13990.06</v>
      </c>
      <c r="AD110" s="32" t="s">
        <v>141</v>
      </c>
      <c r="AE110" s="31">
        <v>13990.06</v>
      </c>
      <c r="AF110" s="31">
        <v>6650.47</v>
      </c>
      <c r="AG110" s="98">
        <f t="shared" si="30"/>
        <v>13990.06</v>
      </c>
      <c r="AH110" s="77" t="s">
        <v>141</v>
      </c>
      <c r="AI110" s="32" t="s">
        <v>141</v>
      </c>
      <c r="AJ110" s="32" t="s">
        <v>141</v>
      </c>
      <c r="AK110" s="32" t="s">
        <v>141</v>
      </c>
      <c r="AL110" s="99" t="str">
        <f t="shared" si="31"/>
        <v>0, 00</v>
      </c>
      <c r="AM110" s="75">
        <v>48446.1</v>
      </c>
      <c r="AN110" s="32">
        <v>45.78</v>
      </c>
      <c r="AO110" s="31">
        <v>48400.32</v>
      </c>
      <c r="AP110" s="31">
        <v>41244.45</v>
      </c>
      <c r="AQ110" s="98">
        <f t="shared" si="32"/>
        <v>48400.32</v>
      </c>
      <c r="AR110" s="75">
        <v>1899.5</v>
      </c>
      <c r="AS110" s="32" t="s">
        <v>141</v>
      </c>
      <c r="AT110" s="31">
        <v>1899.5</v>
      </c>
      <c r="AU110" s="31">
        <v>1494.78</v>
      </c>
      <c r="AV110" s="98">
        <f t="shared" si="33"/>
        <v>1899.5</v>
      </c>
      <c r="AW110" s="67" t="s">
        <v>141</v>
      </c>
      <c r="AX110" s="32" t="s">
        <v>141</v>
      </c>
      <c r="AY110" s="32" t="s">
        <v>141</v>
      </c>
      <c r="AZ110" s="32" t="s">
        <v>141</v>
      </c>
      <c r="BA110" s="11"/>
    </row>
    <row r="111" spans="1:53" ht="14.25">
      <c r="A111" s="11">
        <v>108</v>
      </c>
      <c r="B111" s="14" t="s">
        <v>28</v>
      </c>
      <c r="C111" s="13" t="s">
        <v>31</v>
      </c>
      <c r="D111" s="13">
        <v>1219.7</v>
      </c>
      <c r="E111" s="31">
        <v>3309.22</v>
      </c>
      <c r="F111" s="32" t="s">
        <v>141</v>
      </c>
      <c r="G111" s="31">
        <v>3309.22</v>
      </c>
      <c r="H111" s="31">
        <v>5397.4</v>
      </c>
      <c r="I111" s="33">
        <f t="shared" si="17"/>
        <v>1170.0144591029025</v>
      </c>
      <c r="J111" s="33">
        <v>0</v>
      </c>
      <c r="K111" s="31">
        <f t="shared" si="19"/>
        <v>1170.0144591029025</v>
      </c>
      <c r="L111" s="31">
        <f t="shared" si="20"/>
        <v>1908.3155672823218</v>
      </c>
      <c r="M111" s="31">
        <f t="shared" si="21"/>
        <v>1170.0144591029025</v>
      </c>
      <c r="N111" s="31">
        <f t="shared" si="22"/>
        <v>1894.7249076517148</v>
      </c>
      <c r="O111" s="31">
        <v>0</v>
      </c>
      <c r="P111" s="31">
        <f t="shared" si="23"/>
        <v>1894.7249076517148</v>
      </c>
      <c r="Q111" s="31">
        <f t="shared" si="24"/>
        <v>3090.3319261213715</v>
      </c>
      <c r="R111" s="31">
        <f t="shared" si="25"/>
        <v>1894.7249076517148</v>
      </c>
      <c r="S111" s="31">
        <f t="shared" si="26"/>
        <v>244.4806332453826</v>
      </c>
      <c r="T111" s="31">
        <v>0</v>
      </c>
      <c r="U111" s="31">
        <f t="shared" si="27"/>
        <v>244.4806332453826</v>
      </c>
      <c r="V111" s="31">
        <f t="shared" si="28"/>
        <v>398.75250659630603</v>
      </c>
      <c r="W111" s="63">
        <f t="shared" si="29"/>
        <v>244.4806332453826</v>
      </c>
      <c r="X111" s="75">
        <v>2686.12</v>
      </c>
      <c r="Y111" s="32" t="s">
        <v>141</v>
      </c>
      <c r="Z111" s="31">
        <v>2686.12</v>
      </c>
      <c r="AA111" s="31">
        <v>3249.86</v>
      </c>
      <c r="AB111" s="31">
        <v>2686.12</v>
      </c>
      <c r="AC111" s="75">
        <v>3212.3</v>
      </c>
      <c r="AD111" s="32" t="s">
        <v>141</v>
      </c>
      <c r="AE111" s="31">
        <v>3212.3</v>
      </c>
      <c r="AF111" s="31">
        <v>1806.27</v>
      </c>
      <c r="AG111" s="98">
        <f t="shared" si="30"/>
        <v>3212.3</v>
      </c>
      <c r="AH111" s="77" t="s">
        <v>141</v>
      </c>
      <c r="AI111" s="32" t="s">
        <v>141</v>
      </c>
      <c r="AJ111" s="32" t="s">
        <v>141</v>
      </c>
      <c r="AK111" s="32" t="s">
        <v>141</v>
      </c>
      <c r="AL111" s="99" t="str">
        <f t="shared" si="31"/>
        <v>0, 00</v>
      </c>
      <c r="AM111" s="75">
        <v>2949.22</v>
      </c>
      <c r="AN111" s="32" t="s">
        <v>141</v>
      </c>
      <c r="AO111" s="31">
        <v>2949.22</v>
      </c>
      <c r="AP111" s="31">
        <v>2478.96</v>
      </c>
      <c r="AQ111" s="98">
        <f t="shared" si="32"/>
        <v>2949.22</v>
      </c>
      <c r="AR111" s="75">
        <v>436.14</v>
      </c>
      <c r="AS111" s="32" t="s">
        <v>141</v>
      </c>
      <c r="AT111" s="31">
        <v>436.14</v>
      </c>
      <c r="AU111" s="31">
        <v>342.67</v>
      </c>
      <c r="AV111" s="98">
        <f t="shared" si="33"/>
        <v>436.14</v>
      </c>
      <c r="AW111" s="67" t="s">
        <v>141</v>
      </c>
      <c r="AX111" s="32" t="s">
        <v>141</v>
      </c>
      <c r="AY111" s="32" t="s">
        <v>141</v>
      </c>
      <c r="AZ111" s="32" t="s">
        <v>141</v>
      </c>
      <c r="BA111" s="11"/>
    </row>
    <row r="112" spans="1:53" ht="14.25">
      <c r="A112" s="11">
        <f t="shared" si="18"/>
        <v>109</v>
      </c>
      <c r="B112" s="14" t="s">
        <v>28</v>
      </c>
      <c r="C112" s="13">
        <v>13</v>
      </c>
      <c r="D112" s="13">
        <v>1221.7</v>
      </c>
      <c r="E112" s="31">
        <v>49963.5</v>
      </c>
      <c r="F112" s="32" t="s">
        <v>141</v>
      </c>
      <c r="G112" s="31">
        <v>49963.5</v>
      </c>
      <c r="H112" s="31">
        <v>49256.75</v>
      </c>
      <c r="I112" s="33">
        <f t="shared" si="17"/>
        <v>17665.19525065963</v>
      </c>
      <c r="J112" s="33">
        <v>0</v>
      </c>
      <c r="K112" s="31">
        <f t="shared" si="19"/>
        <v>17665.19525065963</v>
      </c>
      <c r="L112" s="31">
        <f t="shared" si="20"/>
        <v>17415.31530343008</v>
      </c>
      <c r="M112" s="31">
        <f t="shared" si="21"/>
        <v>17665.19525065963</v>
      </c>
      <c r="N112" s="31">
        <f t="shared" si="22"/>
        <v>28607.069920844326</v>
      </c>
      <c r="O112" s="31">
        <v>0</v>
      </c>
      <c r="P112" s="31">
        <f t="shared" si="23"/>
        <v>28607.069920844326</v>
      </c>
      <c r="Q112" s="31">
        <f t="shared" si="24"/>
        <v>28202.4135883905</v>
      </c>
      <c r="R112" s="31">
        <f t="shared" si="25"/>
        <v>28607.069920844326</v>
      </c>
      <c r="S112" s="31">
        <f t="shared" si="26"/>
        <v>3691.2348284960426</v>
      </c>
      <c r="T112" s="31">
        <v>0</v>
      </c>
      <c r="U112" s="31">
        <f t="shared" si="27"/>
        <v>3691.2348284960426</v>
      </c>
      <c r="V112" s="31">
        <f t="shared" si="28"/>
        <v>3639.02110817942</v>
      </c>
      <c r="W112" s="63">
        <f t="shared" si="29"/>
        <v>3691.2348284960426</v>
      </c>
      <c r="X112" s="75">
        <v>28452.84</v>
      </c>
      <c r="Y112" s="32" t="s">
        <v>141</v>
      </c>
      <c r="Z112" s="31">
        <v>28452.84</v>
      </c>
      <c r="AA112" s="31">
        <v>26931.52</v>
      </c>
      <c r="AB112" s="31">
        <v>28452.84</v>
      </c>
      <c r="AC112" s="75">
        <v>5671</v>
      </c>
      <c r="AD112" s="32" t="s">
        <v>141</v>
      </c>
      <c r="AE112" s="31">
        <v>5671</v>
      </c>
      <c r="AF112" s="31">
        <v>3243.37</v>
      </c>
      <c r="AG112" s="98">
        <f t="shared" si="30"/>
        <v>5671</v>
      </c>
      <c r="AH112" s="77" t="s">
        <v>141</v>
      </c>
      <c r="AI112" s="32" t="s">
        <v>141</v>
      </c>
      <c r="AJ112" s="32" t="s">
        <v>141</v>
      </c>
      <c r="AK112" s="32" t="s">
        <v>141</v>
      </c>
      <c r="AL112" s="99" t="str">
        <f t="shared" si="31"/>
        <v>0, 00</v>
      </c>
      <c r="AM112" s="75">
        <v>16939.72</v>
      </c>
      <c r="AN112" s="32" t="s">
        <v>141</v>
      </c>
      <c r="AO112" s="31">
        <v>16939.72</v>
      </c>
      <c r="AP112" s="31">
        <v>14843.87</v>
      </c>
      <c r="AQ112" s="98">
        <f t="shared" si="32"/>
        <v>16939.72</v>
      </c>
      <c r="AR112" s="75">
        <v>769.96</v>
      </c>
      <c r="AS112" s="32" t="s">
        <v>141</v>
      </c>
      <c r="AT112" s="31">
        <v>769.96</v>
      </c>
      <c r="AU112" s="31">
        <v>662.76</v>
      </c>
      <c r="AV112" s="98">
        <f t="shared" si="33"/>
        <v>769.96</v>
      </c>
      <c r="AW112" s="67" t="s">
        <v>141</v>
      </c>
      <c r="AX112" s="32" t="s">
        <v>141</v>
      </c>
      <c r="AY112" s="32" t="s">
        <v>141</v>
      </c>
      <c r="AZ112" s="32" t="s">
        <v>141</v>
      </c>
      <c r="BA112" s="11"/>
    </row>
    <row r="113" spans="1:53" ht="14.25">
      <c r="A113" s="11">
        <f t="shared" si="18"/>
        <v>110</v>
      </c>
      <c r="B113" s="14" t="s">
        <v>28</v>
      </c>
      <c r="C113" s="13">
        <v>17</v>
      </c>
      <c r="D113" s="13">
        <v>1244.8</v>
      </c>
      <c r="E113" s="31">
        <v>50351.78</v>
      </c>
      <c r="F113" s="32" t="s">
        <v>141</v>
      </c>
      <c r="G113" s="31">
        <v>50351.78</v>
      </c>
      <c r="H113" s="31">
        <v>49511.92</v>
      </c>
      <c r="I113" s="33">
        <f t="shared" si="17"/>
        <v>17802.476306068602</v>
      </c>
      <c r="J113" s="33">
        <v>0</v>
      </c>
      <c r="K113" s="31">
        <f t="shared" si="19"/>
        <v>17802.476306068602</v>
      </c>
      <c r="L113" s="31">
        <f t="shared" si="20"/>
        <v>17505.533720316624</v>
      </c>
      <c r="M113" s="31">
        <f t="shared" si="21"/>
        <v>17802.476306068602</v>
      </c>
      <c r="N113" s="31">
        <f t="shared" si="22"/>
        <v>28829.38327176781</v>
      </c>
      <c r="O113" s="31">
        <v>0</v>
      </c>
      <c r="P113" s="31">
        <f t="shared" si="23"/>
        <v>28829.38327176781</v>
      </c>
      <c r="Q113" s="31">
        <f t="shared" si="24"/>
        <v>28348.513562005275</v>
      </c>
      <c r="R113" s="31">
        <f t="shared" si="25"/>
        <v>28829.38327176781</v>
      </c>
      <c r="S113" s="31">
        <f t="shared" si="26"/>
        <v>3719.9204221635887</v>
      </c>
      <c r="T113" s="31">
        <v>0</v>
      </c>
      <c r="U113" s="31">
        <f t="shared" si="27"/>
        <v>3719.9204221635887</v>
      </c>
      <c r="V113" s="31">
        <f t="shared" si="28"/>
        <v>3657.8727176781003</v>
      </c>
      <c r="W113" s="63">
        <f t="shared" si="29"/>
        <v>3719.9204221635887</v>
      </c>
      <c r="X113" s="75">
        <v>28674.12</v>
      </c>
      <c r="Y113" s="32" t="s">
        <v>141</v>
      </c>
      <c r="Z113" s="31">
        <v>28674.12</v>
      </c>
      <c r="AA113" s="31">
        <v>26627.83</v>
      </c>
      <c r="AB113" s="31">
        <v>28674.12</v>
      </c>
      <c r="AC113" s="75">
        <v>5715.06</v>
      </c>
      <c r="AD113" s="32" t="s">
        <v>141</v>
      </c>
      <c r="AE113" s="31">
        <v>5715.06</v>
      </c>
      <c r="AF113" s="31">
        <v>2281.63</v>
      </c>
      <c r="AG113" s="98">
        <f t="shared" si="30"/>
        <v>5715.06</v>
      </c>
      <c r="AH113" s="77" t="s">
        <v>141</v>
      </c>
      <c r="AI113" s="32" t="s">
        <v>141</v>
      </c>
      <c r="AJ113" s="32" t="s">
        <v>141</v>
      </c>
      <c r="AK113" s="32" t="s">
        <v>141</v>
      </c>
      <c r="AL113" s="99" t="str">
        <f t="shared" si="31"/>
        <v>0, 00</v>
      </c>
      <c r="AM113" s="75">
        <v>17071.28</v>
      </c>
      <c r="AN113" s="32" t="s">
        <v>141</v>
      </c>
      <c r="AO113" s="31">
        <v>17071.28</v>
      </c>
      <c r="AP113" s="31">
        <v>14207.84</v>
      </c>
      <c r="AQ113" s="98">
        <f t="shared" si="32"/>
        <v>17071.28</v>
      </c>
      <c r="AR113" s="75">
        <v>775.95</v>
      </c>
      <c r="AS113" s="32" t="s">
        <v>141</v>
      </c>
      <c r="AT113" s="31">
        <v>775.95</v>
      </c>
      <c r="AU113" s="31">
        <v>555.77</v>
      </c>
      <c r="AV113" s="98">
        <f t="shared" si="33"/>
        <v>775.95</v>
      </c>
      <c r="AW113" s="67" t="s">
        <v>141</v>
      </c>
      <c r="AX113" s="32" t="s">
        <v>141</v>
      </c>
      <c r="AY113" s="32" t="s">
        <v>141</v>
      </c>
      <c r="AZ113" s="32" t="s">
        <v>141</v>
      </c>
      <c r="BA113" s="11"/>
    </row>
    <row r="114" spans="1:53" ht="14.25">
      <c r="A114" s="11">
        <f t="shared" si="18"/>
        <v>111</v>
      </c>
      <c r="B114" s="14" t="s">
        <v>28</v>
      </c>
      <c r="C114" s="13">
        <v>19</v>
      </c>
      <c r="D114" s="13">
        <f>619.5+541.3</f>
        <v>1160.8</v>
      </c>
      <c r="E114" s="31">
        <v>47420.56</v>
      </c>
      <c r="F114" s="32" t="s">
        <v>141</v>
      </c>
      <c r="G114" s="31">
        <v>47420.56</v>
      </c>
      <c r="H114" s="31">
        <v>42363.19</v>
      </c>
      <c r="I114" s="33">
        <f t="shared" si="17"/>
        <v>16766.10828496042</v>
      </c>
      <c r="J114" s="33">
        <v>0</v>
      </c>
      <c r="K114" s="31">
        <f t="shared" si="19"/>
        <v>16766.10828496042</v>
      </c>
      <c r="L114" s="31">
        <f t="shared" si="20"/>
        <v>14978.014406332455</v>
      </c>
      <c r="M114" s="31">
        <f t="shared" si="21"/>
        <v>16766.10828496042</v>
      </c>
      <c r="N114" s="31">
        <f t="shared" si="22"/>
        <v>27151.08580474934</v>
      </c>
      <c r="O114" s="31">
        <v>0</v>
      </c>
      <c r="P114" s="31">
        <f t="shared" si="23"/>
        <v>27151.08580474934</v>
      </c>
      <c r="Q114" s="31">
        <f t="shared" si="24"/>
        <v>24255.44124010554</v>
      </c>
      <c r="R114" s="31">
        <f t="shared" si="25"/>
        <v>27151.08580474934</v>
      </c>
      <c r="S114" s="31">
        <f t="shared" si="26"/>
        <v>3503.3659102902375</v>
      </c>
      <c r="T114" s="31">
        <v>0</v>
      </c>
      <c r="U114" s="31">
        <f t="shared" si="27"/>
        <v>3503.3659102902375</v>
      </c>
      <c r="V114" s="31">
        <f t="shared" si="28"/>
        <v>3129.7343535620057</v>
      </c>
      <c r="W114" s="63">
        <f t="shared" si="29"/>
        <v>3503.3659102902375</v>
      </c>
      <c r="X114" s="75">
        <v>27005.16</v>
      </c>
      <c r="Y114" s="32" t="s">
        <v>141</v>
      </c>
      <c r="Z114" s="31">
        <v>27005.16</v>
      </c>
      <c r="AA114" s="31">
        <v>23292.75</v>
      </c>
      <c r="AB114" s="31">
        <v>27005.16</v>
      </c>
      <c r="AC114" s="75">
        <v>5382.34</v>
      </c>
      <c r="AD114" s="32" t="s">
        <v>141</v>
      </c>
      <c r="AE114" s="31">
        <v>5382.34</v>
      </c>
      <c r="AF114" s="31">
        <v>2786.22</v>
      </c>
      <c r="AG114" s="98">
        <f t="shared" si="30"/>
        <v>5382.34</v>
      </c>
      <c r="AH114" s="77" t="s">
        <v>141</v>
      </c>
      <c r="AI114" s="32" t="s">
        <v>141</v>
      </c>
      <c r="AJ114" s="32" t="s">
        <v>141</v>
      </c>
      <c r="AK114" s="32" t="s">
        <v>141</v>
      </c>
      <c r="AL114" s="99" t="str">
        <f t="shared" si="31"/>
        <v>0, 00</v>
      </c>
      <c r="AM114" s="75">
        <v>16077.38</v>
      </c>
      <c r="AN114" s="32" t="s">
        <v>141</v>
      </c>
      <c r="AO114" s="31">
        <v>16077.38</v>
      </c>
      <c r="AP114" s="31">
        <v>12917.24</v>
      </c>
      <c r="AQ114" s="98">
        <f t="shared" si="32"/>
        <v>16077.38</v>
      </c>
      <c r="AR114" s="75">
        <v>730.84</v>
      </c>
      <c r="AS114" s="32" t="s">
        <v>141</v>
      </c>
      <c r="AT114" s="31">
        <v>730.84</v>
      </c>
      <c r="AU114" s="31">
        <v>637.97</v>
      </c>
      <c r="AV114" s="98">
        <f t="shared" si="33"/>
        <v>730.84</v>
      </c>
      <c r="AW114" s="67" t="s">
        <v>141</v>
      </c>
      <c r="AX114" s="32" t="s">
        <v>141</v>
      </c>
      <c r="AY114" s="32" t="s">
        <v>141</v>
      </c>
      <c r="AZ114" s="32" t="s">
        <v>141</v>
      </c>
      <c r="BA114" s="11"/>
    </row>
    <row r="115" spans="1:53" ht="14.25">
      <c r="A115" s="11">
        <v>112</v>
      </c>
      <c r="B115" s="14" t="s">
        <v>28</v>
      </c>
      <c r="C115" s="13">
        <v>21</v>
      </c>
      <c r="D115" s="13">
        <v>1251.9</v>
      </c>
      <c r="E115" s="31">
        <v>51105.8</v>
      </c>
      <c r="F115" s="32" t="s">
        <v>141</v>
      </c>
      <c r="G115" s="31">
        <v>51105.8</v>
      </c>
      <c r="H115" s="31">
        <v>46750.78</v>
      </c>
      <c r="I115" s="33">
        <f t="shared" si="17"/>
        <v>18069.0691292876</v>
      </c>
      <c r="J115" s="33">
        <v>0</v>
      </c>
      <c r="K115" s="31">
        <f t="shared" si="19"/>
        <v>18069.0691292876</v>
      </c>
      <c r="L115" s="31">
        <f t="shared" si="20"/>
        <v>16529.299525065962</v>
      </c>
      <c r="M115" s="31">
        <f t="shared" si="21"/>
        <v>18069.0691292876</v>
      </c>
      <c r="N115" s="31">
        <f t="shared" si="22"/>
        <v>29261.10448548813</v>
      </c>
      <c r="O115" s="31">
        <v>0</v>
      </c>
      <c r="P115" s="31">
        <f t="shared" si="23"/>
        <v>29261.10448548813</v>
      </c>
      <c r="Q115" s="31">
        <f t="shared" si="24"/>
        <v>26767.596992084433</v>
      </c>
      <c r="R115" s="31">
        <f t="shared" si="25"/>
        <v>29261.10448548813</v>
      </c>
      <c r="S115" s="31">
        <f t="shared" si="26"/>
        <v>3775.626385224275</v>
      </c>
      <c r="T115" s="31">
        <v>0</v>
      </c>
      <c r="U115" s="31">
        <f t="shared" si="27"/>
        <v>3775.626385224275</v>
      </c>
      <c r="V115" s="31">
        <f t="shared" si="28"/>
        <v>3453.8834828496047</v>
      </c>
      <c r="W115" s="63">
        <f t="shared" si="29"/>
        <v>3775.626385224275</v>
      </c>
      <c r="X115" s="75">
        <v>29103.03</v>
      </c>
      <c r="Y115" s="32" t="s">
        <v>141</v>
      </c>
      <c r="Z115" s="31">
        <v>29103.03</v>
      </c>
      <c r="AA115" s="31">
        <v>25573.84</v>
      </c>
      <c r="AB115" s="31">
        <v>29103.03</v>
      </c>
      <c r="AC115" s="75">
        <v>5800.04</v>
      </c>
      <c r="AD115" s="32" t="s">
        <v>141</v>
      </c>
      <c r="AE115" s="31">
        <v>5800.04</v>
      </c>
      <c r="AF115" s="31">
        <v>3434.27</v>
      </c>
      <c r="AG115" s="98">
        <f t="shared" si="30"/>
        <v>5800.04</v>
      </c>
      <c r="AH115" s="77" t="s">
        <v>141</v>
      </c>
      <c r="AI115" s="32" t="s">
        <v>141</v>
      </c>
      <c r="AJ115" s="32" t="s">
        <v>141</v>
      </c>
      <c r="AK115" s="32" t="s">
        <v>141</v>
      </c>
      <c r="AL115" s="99" t="str">
        <f t="shared" si="31"/>
        <v>0, 00</v>
      </c>
      <c r="AM115" s="75">
        <v>17326.36</v>
      </c>
      <c r="AN115" s="32" t="s">
        <v>141</v>
      </c>
      <c r="AO115" s="31">
        <v>17326.36</v>
      </c>
      <c r="AP115" s="31">
        <v>14954.39</v>
      </c>
      <c r="AQ115" s="98">
        <f t="shared" si="32"/>
        <v>17326.36</v>
      </c>
      <c r="AR115" s="75">
        <v>787.5</v>
      </c>
      <c r="AS115" s="32" t="s">
        <v>141</v>
      </c>
      <c r="AT115" s="31">
        <v>787.5</v>
      </c>
      <c r="AU115" s="31">
        <v>666.67</v>
      </c>
      <c r="AV115" s="98">
        <f t="shared" si="33"/>
        <v>787.5</v>
      </c>
      <c r="AW115" s="67" t="s">
        <v>141</v>
      </c>
      <c r="AX115" s="32" t="s">
        <v>141</v>
      </c>
      <c r="AY115" s="32" t="s">
        <v>141</v>
      </c>
      <c r="AZ115" s="32" t="s">
        <v>141</v>
      </c>
      <c r="BA115" s="11"/>
    </row>
    <row r="116" spans="1:53" ht="14.25">
      <c r="A116" s="11">
        <f t="shared" si="18"/>
        <v>113</v>
      </c>
      <c r="B116" s="14" t="s">
        <v>28</v>
      </c>
      <c r="C116" s="13">
        <v>27</v>
      </c>
      <c r="D116" s="13">
        <v>1210.5</v>
      </c>
      <c r="E116" s="31">
        <v>51046.94</v>
      </c>
      <c r="F116" s="32" t="s">
        <v>141</v>
      </c>
      <c r="G116" s="31">
        <v>51046.94</v>
      </c>
      <c r="H116" s="31">
        <v>53333.79</v>
      </c>
      <c r="I116" s="33">
        <f t="shared" si="17"/>
        <v>18048.258469656994</v>
      </c>
      <c r="J116" s="33">
        <v>0</v>
      </c>
      <c r="K116" s="31">
        <f t="shared" si="19"/>
        <v>18048.258469656994</v>
      </c>
      <c r="L116" s="31">
        <f t="shared" si="20"/>
        <v>18856.801741424802</v>
      </c>
      <c r="M116" s="31">
        <f t="shared" si="21"/>
        <v>18048.258469656994</v>
      </c>
      <c r="N116" s="31">
        <f t="shared" si="22"/>
        <v>29227.40364116095</v>
      </c>
      <c r="O116" s="31">
        <v>0</v>
      </c>
      <c r="P116" s="31">
        <f t="shared" si="23"/>
        <v>29227.40364116095</v>
      </c>
      <c r="Q116" s="31">
        <f t="shared" si="24"/>
        <v>30536.761029023746</v>
      </c>
      <c r="R116" s="31">
        <f t="shared" si="25"/>
        <v>29227.40364116095</v>
      </c>
      <c r="S116" s="31">
        <f t="shared" si="26"/>
        <v>3771.2778891820585</v>
      </c>
      <c r="T116" s="31">
        <v>0</v>
      </c>
      <c r="U116" s="31">
        <f t="shared" si="27"/>
        <v>3771.2778891820585</v>
      </c>
      <c r="V116" s="31">
        <f t="shared" si="28"/>
        <v>3940.2272295514517</v>
      </c>
      <c r="W116" s="63">
        <f t="shared" si="29"/>
        <v>3771.2778891820585</v>
      </c>
      <c r="X116" s="75">
        <v>29069.88</v>
      </c>
      <c r="Y116" s="32" t="s">
        <v>141</v>
      </c>
      <c r="Z116" s="31">
        <v>29069.88</v>
      </c>
      <c r="AA116" s="31">
        <v>29138.86</v>
      </c>
      <c r="AB116" s="31">
        <v>29069.88</v>
      </c>
      <c r="AC116" s="75">
        <v>5793.98</v>
      </c>
      <c r="AD116" s="32" t="s">
        <v>141</v>
      </c>
      <c r="AE116" s="31">
        <v>5793.98</v>
      </c>
      <c r="AF116" s="31">
        <v>3219.9</v>
      </c>
      <c r="AG116" s="98">
        <f t="shared" si="30"/>
        <v>5793.98</v>
      </c>
      <c r="AH116" s="77" t="s">
        <v>141</v>
      </c>
      <c r="AI116" s="32" t="s">
        <v>141</v>
      </c>
      <c r="AJ116" s="32" t="s">
        <v>141</v>
      </c>
      <c r="AK116" s="32" t="s">
        <v>141</v>
      </c>
      <c r="AL116" s="99" t="str">
        <f t="shared" si="31"/>
        <v>0, 00</v>
      </c>
      <c r="AM116" s="75">
        <v>17306.88</v>
      </c>
      <c r="AN116" s="32" t="s">
        <v>141</v>
      </c>
      <c r="AO116" s="31">
        <v>17306.88</v>
      </c>
      <c r="AP116" s="31">
        <v>15984.64</v>
      </c>
      <c r="AQ116" s="98">
        <f t="shared" si="32"/>
        <v>17306.88</v>
      </c>
      <c r="AR116" s="75">
        <v>786.68</v>
      </c>
      <c r="AS116" s="32" t="s">
        <v>141</v>
      </c>
      <c r="AT116" s="31">
        <v>768.68</v>
      </c>
      <c r="AU116" s="31">
        <v>675.13</v>
      </c>
      <c r="AV116" s="98">
        <f t="shared" si="33"/>
        <v>768.68</v>
      </c>
      <c r="AW116" s="67" t="s">
        <v>141</v>
      </c>
      <c r="AX116" s="32" t="s">
        <v>141</v>
      </c>
      <c r="AY116" s="32" t="s">
        <v>141</v>
      </c>
      <c r="AZ116" s="32" t="s">
        <v>141</v>
      </c>
      <c r="BA116" s="11"/>
    </row>
    <row r="117" spans="1:53" ht="14.25">
      <c r="A117" s="11">
        <f t="shared" si="18"/>
        <v>114</v>
      </c>
      <c r="B117" s="14" t="s">
        <v>28</v>
      </c>
      <c r="C117" s="13" t="s">
        <v>32</v>
      </c>
      <c r="D117" s="13">
        <v>1261.5</v>
      </c>
      <c r="E117" s="31">
        <v>51308.7</v>
      </c>
      <c r="F117" s="32" t="s">
        <v>141</v>
      </c>
      <c r="G117" s="31">
        <v>51308.7</v>
      </c>
      <c r="H117" s="31">
        <v>46724.61</v>
      </c>
      <c r="I117" s="33">
        <f t="shared" si="17"/>
        <v>18140.80686015831</v>
      </c>
      <c r="J117" s="33">
        <v>0</v>
      </c>
      <c r="K117" s="31">
        <f t="shared" si="19"/>
        <v>18140.80686015831</v>
      </c>
      <c r="L117" s="31">
        <f t="shared" si="20"/>
        <v>16520.046807387862</v>
      </c>
      <c r="M117" s="31">
        <f t="shared" si="21"/>
        <v>18140.80686015831</v>
      </c>
      <c r="N117" s="31">
        <f t="shared" si="22"/>
        <v>29377.276781002638</v>
      </c>
      <c r="O117" s="31">
        <v>0</v>
      </c>
      <c r="P117" s="31">
        <f t="shared" si="23"/>
        <v>29377.276781002638</v>
      </c>
      <c r="Q117" s="31">
        <f t="shared" si="24"/>
        <v>26752.613113456464</v>
      </c>
      <c r="R117" s="31">
        <f t="shared" si="25"/>
        <v>29377.276781002638</v>
      </c>
      <c r="S117" s="31">
        <f t="shared" si="26"/>
        <v>3790.6163588390505</v>
      </c>
      <c r="T117" s="31">
        <v>0</v>
      </c>
      <c r="U117" s="31">
        <f t="shared" si="27"/>
        <v>3790.6163588390505</v>
      </c>
      <c r="V117" s="31">
        <f t="shared" si="28"/>
        <v>3451.950079155673</v>
      </c>
      <c r="W117" s="63">
        <f t="shared" si="29"/>
        <v>3790.6163588390505</v>
      </c>
      <c r="X117" s="75">
        <v>29218.92</v>
      </c>
      <c r="Y117" s="32" t="s">
        <v>141</v>
      </c>
      <c r="Z117" s="31">
        <v>29218.92</v>
      </c>
      <c r="AA117" s="31">
        <v>25155.25</v>
      </c>
      <c r="AB117" s="31">
        <v>29218.92</v>
      </c>
      <c r="AC117" s="75">
        <v>5823.7</v>
      </c>
      <c r="AD117" s="32" t="s">
        <v>141</v>
      </c>
      <c r="AE117" s="31">
        <v>5823.7</v>
      </c>
      <c r="AF117" s="31">
        <v>1986.28</v>
      </c>
      <c r="AG117" s="98">
        <f t="shared" si="30"/>
        <v>5823.7</v>
      </c>
      <c r="AH117" s="77" t="s">
        <v>141</v>
      </c>
      <c r="AI117" s="32" t="s">
        <v>141</v>
      </c>
      <c r="AJ117" s="32" t="s">
        <v>141</v>
      </c>
      <c r="AK117" s="32" t="s">
        <v>141</v>
      </c>
      <c r="AL117" s="99" t="str">
        <f t="shared" si="31"/>
        <v>0, 00</v>
      </c>
      <c r="AM117" s="75">
        <v>17395.58</v>
      </c>
      <c r="AN117" s="32" t="s">
        <v>141</v>
      </c>
      <c r="AO117" s="31">
        <v>17395.58</v>
      </c>
      <c r="AP117" s="31">
        <v>13465.71</v>
      </c>
      <c r="AQ117" s="98">
        <f t="shared" si="32"/>
        <v>17395.58</v>
      </c>
      <c r="AR117" s="75">
        <v>790.68</v>
      </c>
      <c r="AS117" s="32" t="s">
        <v>141</v>
      </c>
      <c r="AT117" s="31">
        <v>790.68</v>
      </c>
      <c r="AU117" s="31">
        <v>501.27</v>
      </c>
      <c r="AV117" s="98">
        <f t="shared" si="33"/>
        <v>790.68</v>
      </c>
      <c r="AW117" s="67" t="s">
        <v>141</v>
      </c>
      <c r="AX117" s="32" t="s">
        <v>141</v>
      </c>
      <c r="AY117" s="32" t="s">
        <v>141</v>
      </c>
      <c r="AZ117" s="32" t="s">
        <v>141</v>
      </c>
      <c r="BA117" s="11"/>
    </row>
    <row r="118" spans="1:53" ht="14.25">
      <c r="A118" s="11">
        <f t="shared" si="18"/>
        <v>115</v>
      </c>
      <c r="B118" s="14" t="s">
        <v>28</v>
      </c>
      <c r="C118" s="13" t="s">
        <v>33</v>
      </c>
      <c r="D118" s="13">
        <v>621</v>
      </c>
      <c r="E118" s="31">
        <v>24394.7</v>
      </c>
      <c r="F118" s="32" t="s">
        <v>141</v>
      </c>
      <c r="G118" s="31">
        <v>25394.7</v>
      </c>
      <c r="H118" s="31">
        <v>24128.09</v>
      </c>
      <c r="I118" s="33">
        <f t="shared" si="17"/>
        <v>8625.039050131927</v>
      </c>
      <c r="J118" s="33">
        <v>0</v>
      </c>
      <c r="K118" s="31">
        <f t="shared" si="19"/>
        <v>8978.601055408972</v>
      </c>
      <c r="L118" s="31">
        <f t="shared" si="20"/>
        <v>8530.775883905013</v>
      </c>
      <c r="M118" s="31">
        <f t="shared" si="21"/>
        <v>8978.601055408972</v>
      </c>
      <c r="N118" s="31">
        <f t="shared" si="22"/>
        <v>13967.413984168865</v>
      </c>
      <c r="O118" s="31">
        <v>0</v>
      </c>
      <c r="P118" s="31">
        <f t="shared" si="23"/>
        <v>14539.973350923481</v>
      </c>
      <c r="Q118" s="31">
        <f t="shared" si="24"/>
        <v>13814.763931398416</v>
      </c>
      <c r="R118" s="31">
        <f t="shared" si="25"/>
        <v>14539.973350923481</v>
      </c>
      <c r="S118" s="31">
        <f t="shared" si="26"/>
        <v>1802.2469656992087</v>
      </c>
      <c r="T118" s="31">
        <v>0</v>
      </c>
      <c r="U118" s="31">
        <f t="shared" si="27"/>
        <v>1876.1255936675464</v>
      </c>
      <c r="V118" s="31">
        <f t="shared" si="28"/>
        <v>1782.55018469657</v>
      </c>
      <c r="W118" s="63">
        <f t="shared" si="29"/>
        <v>1876.1255936675464</v>
      </c>
      <c r="X118" s="75">
        <v>14461.44</v>
      </c>
      <c r="Y118" s="32" t="s">
        <v>141</v>
      </c>
      <c r="Z118" s="31">
        <v>14461.44</v>
      </c>
      <c r="AA118" s="31">
        <v>13267.37</v>
      </c>
      <c r="AB118" s="31">
        <v>14461.44</v>
      </c>
      <c r="AC118" s="75">
        <v>2882.38</v>
      </c>
      <c r="AD118" s="32" t="s">
        <v>141</v>
      </c>
      <c r="AE118" s="31">
        <v>2882.38</v>
      </c>
      <c r="AF118" s="31">
        <v>1686.32</v>
      </c>
      <c r="AG118" s="98">
        <f t="shared" si="30"/>
        <v>2882.38</v>
      </c>
      <c r="AH118" s="77" t="s">
        <v>141</v>
      </c>
      <c r="AI118" s="32" t="s">
        <v>141</v>
      </c>
      <c r="AJ118" s="32" t="s">
        <v>141</v>
      </c>
      <c r="AK118" s="32" t="s">
        <v>141</v>
      </c>
      <c r="AL118" s="99" t="str">
        <f t="shared" si="31"/>
        <v>0, 00</v>
      </c>
      <c r="AM118" s="75">
        <v>8609.92</v>
      </c>
      <c r="AN118" s="32" t="s">
        <v>141</v>
      </c>
      <c r="AO118" s="31">
        <v>8609.92</v>
      </c>
      <c r="AP118" s="31">
        <v>7383.66</v>
      </c>
      <c r="AQ118" s="98">
        <f t="shared" si="32"/>
        <v>8609.92</v>
      </c>
      <c r="AR118" s="75">
        <v>391.36</v>
      </c>
      <c r="AS118" s="32" t="s">
        <v>141</v>
      </c>
      <c r="AT118" s="31">
        <v>391.36</v>
      </c>
      <c r="AU118" s="31">
        <v>306.97</v>
      </c>
      <c r="AV118" s="98">
        <f t="shared" si="33"/>
        <v>391.36</v>
      </c>
      <c r="AW118" s="67" t="s">
        <v>141</v>
      </c>
      <c r="AX118" s="32" t="s">
        <v>141</v>
      </c>
      <c r="AY118" s="32" t="s">
        <v>141</v>
      </c>
      <c r="AZ118" s="32" t="s">
        <v>141</v>
      </c>
      <c r="BA118" s="11"/>
    </row>
    <row r="119" spans="1:53" ht="14.25">
      <c r="A119" s="11">
        <f t="shared" si="18"/>
        <v>116</v>
      </c>
      <c r="B119" s="14" t="s">
        <v>28</v>
      </c>
      <c r="C119" s="13">
        <v>28</v>
      </c>
      <c r="D119" s="13">
        <v>1248.8</v>
      </c>
      <c r="E119" s="31">
        <v>50802.34</v>
      </c>
      <c r="F119" s="32" t="s">
        <v>141</v>
      </c>
      <c r="G119" s="31">
        <v>50802.34</v>
      </c>
      <c r="H119" s="31">
        <v>47446.09</v>
      </c>
      <c r="I119" s="33">
        <f t="shared" si="17"/>
        <v>17961.777203166224</v>
      </c>
      <c r="J119" s="33">
        <v>0</v>
      </c>
      <c r="K119" s="31">
        <f t="shared" si="19"/>
        <v>17961.777203166224</v>
      </c>
      <c r="L119" s="31">
        <f t="shared" si="20"/>
        <v>16775.134722955147</v>
      </c>
      <c r="M119" s="31">
        <f t="shared" si="21"/>
        <v>17961.777203166224</v>
      </c>
      <c r="N119" s="31">
        <f t="shared" si="22"/>
        <v>29087.355620052767</v>
      </c>
      <c r="O119" s="31">
        <v>0</v>
      </c>
      <c r="P119" s="31">
        <f t="shared" si="23"/>
        <v>29087.355620052767</v>
      </c>
      <c r="Q119" s="31">
        <f t="shared" si="24"/>
        <v>27165.70324538258</v>
      </c>
      <c r="R119" s="31">
        <f t="shared" si="25"/>
        <v>29087.355620052767</v>
      </c>
      <c r="S119" s="31">
        <f t="shared" si="26"/>
        <v>3753.2071767810025</v>
      </c>
      <c r="T119" s="31">
        <v>0</v>
      </c>
      <c r="U119" s="31">
        <f t="shared" si="27"/>
        <v>3753.2071767810025</v>
      </c>
      <c r="V119" s="31">
        <f t="shared" si="28"/>
        <v>3505.252031662269</v>
      </c>
      <c r="W119" s="63">
        <f t="shared" si="29"/>
        <v>3753.2071767810025</v>
      </c>
      <c r="X119" s="75">
        <v>28924.84</v>
      </c>
      <c r="Y119" s="32" t="s">
        <v>141</v>
      </c>
      <c r="Z119" s="31">
        <v>28924.84</v>
      </c>
      <c r="AA119" s="31">
        <v>25638.02</v>
      </c>
      <c r="AB119" s="31">
        <v>28924.84</v>
      </c>
      <c r="AC119" s="75">
        <v>5752.72</v>
      </c>
      <c r="AD119" s="32" t="s">
        <v>141</v>
      </c>
      <c r="AE119" s="31">
        <v>5752.72</v>
      </c>
      <c r="AF119" s="31">
        <v>2391.25</v>
      </c>
      <c r="AG119" s="98">
        <f t="shared" si="30"/>
        <v>5752.72</v>
      </c>
      <c r="AH119" s="77" t="s">
        <v>141</v>
      </c>
      <c r="AI119" s="32" t="s">
        <v>141</v>
      </c>
      <c r="AJ119" s="32" t="s">
        <v>141</v>
      </c>
      <c r="AK119" s="32" t="s">
        <v>141</v>
      </c>
      <c r="AL119" s="99" t="str">
        <f t="shared" si="31"/>
        <v>0, 00</v>
      </c>
      <c r="AM119" s="75">
        <v>17214.2</v>
      </c>
      <c r="AN119" s="32" t="s">
        <v>141</v>
      </c>
      <c r="AO119" s="31">
        <v>17214.2</v>
      </c>
      <c r="AP119" s="31">
        <v>13825.8</v>
      </c>
      <c r="AQ119" s="98">
        <f t="shared" si="32"/>
        <v>17214.2</v>
      </c>
      <c r="AR119" s="75">
        <v>781.04</v>
      </c>
      <c r="AS119" s="32" t="s">
        <v>141</v>
      </c>
      <c r="AT119" s="31">
        <v>781.04</v>
      </c>
      <c r="AU119" s="31">
        <v>556.27</v>
      </c>
      <c r="AV119" s="98">
        <f t="shared" si="33"/>
        <v>781.04</v>
      </c>
      <c r="AW119" s="67" t="s">
        <v>141</v>
      </c>
      <c r="AX119" s="32" t="s">
        <v>141</v>
      </c>
      <c r="AY119" s="32" t="s">
        <v>141</v>
      </c>
      <c r="AZ119" s="32" t="s">
        <v>141</v>
      </c>
      <c r="BA119" s="11"/>
    </row>
    <row r="120" spans="1:53" ht="14.25">
      <c r="A120" s="11">
        <f t="shared" si="18"/>
        <v>117</v>
      </c>
      <c r="B120" s="14" t="s">
        <v>28</v>
      </c>
      <c r="C120" s="13">
        <v>29</v>
      </c>
      <c r="D120" s="13">
        <v>653.3</v>
      </c>
      <c r="E120" s="31">
        <v>26604.98</v>
      </c>
      <c r="F120" s="32" t="s">
        <v>141</v>
      </c>
      <c r="G120" s="31">
        <v>26604.98</v>
      </c>
      <c r="H120" s="31">
        <v>25636.79</v>
      </c>
      <c r="I120" s="33">
        <f t="shared" si="17"/>
        <v>9406.510079155672</v>
      </c>
      <c r="J120" s="33">
        <v>0</v>
      </c>
      <c r="K120" s="31">
        <f t="shared" si="19"/>
        <v>9406.510079155672</v>
      </c>
      <c r="L120" s="31">
        <f t="shared" si="20"/>
        <v>9064.194881266492</v>
      </c>
      <c r="M120" s="31">
        <f t="shared" si="21"/>
        <v>9406.510079155672</v>
      </c>
      <c r="N120" s="31">
        <f t="shared" si="22"/>
        <v>15232.93050131926</v>
      </c>
      <c r="O120" s="31">
        <v>0</v>
      </c>
      <c r="P120" s="31">
        <f t="shared" si="23"/>
        <v>15232.93050131926</v>
      </c>
      <c r="Q120" s="31">
        <f t="shared" si="24"/>
        <v>14678.584248021109</v>
      </c>
      <c r="R120" s="31">
        <f t="shared" si="25"/>
        <v>15232.93050131926</v>
      </c>
      <c r="S120" s="31">
        <f t="shared" si="26"/>
        <v>1965.539419525066</v>
      </c>
      <c r="T120" s="31">
        <v>0</v>
      </c>
      <c r="U120" s="31">
        <f t="shared" si="27"/>
        <v>1965.539419525066</v>
      </c>
      <c r="V120" s="31">
        <f t="shared" si="28"/>
        <v>1894.0108707124014</v>
      </c>
      <c r="W120" s="63">
        <f t="shared" si="29"/>
        <v>1965.539419525066</v>
      </c>
      <c r="X120" s="75">
        <v>15150.72</v>
      </c>
      <c r="Y120" s="32" t="s">
        <v>141</v>
      </c>
      <c r="Z120" s="31">
        <v>15150.72</v>
      </c>
      <c r="AA120" s="31">
        <v>13938.42</v>
      </c>
      <c r="AB120" s="31">
        <v>15150.72</v>
      </c>
      <c r="AC120" s="75">
        <v>3019.76</v>
      </c>
      <c r="AD120" s="32" t="s">
        <v>141</v>
      </c>
      <c r="AE120" s="31">
        <v>3019.76</v>
      </c>
      <c r="AF120" s="31">
        <v>1429.3</v>
      </c>
      <c r="AG120" s="98">
        <f t="shared" si="30"/>
        <v>3019.76</v>
      </c>
      <c r="AH120" s="77" t="s">
        <v>141</v>
      </c>
      <c r="AI120" s="32" t="s">
        <v>141</v>
      </c>
      <c r="AJ120" s="32" t="s">
        <v>141</v>
      </c>
      <c r="AK120" s="32" t="s">
        <v>141</v>
      </c>
      <c r="AL120" s="99" t="str">
        <f t="shared" si="31"/>
        <v>0, 00</v>
      </c>
      <c r="AM120" s="75">
        <v>9020.1</v>
      </c>
      <c r="AN120" s="32" t="s">
        <v>141</v>
      </c>
      <c r="AO120" s="31">
        <v>9020.1</v>
      </c>
      <c r="AP120" s="31">
        <v>7579.23</v>
      </c>
      <c r="AQ120" s="98">
        <f t="shared" si="32"/>
        <v>9020.1</v>
      </c>
      <c r="AR120" s="75">
        <v>409.99</v>
      </c>
      <c r="AS120" s="32" t="s">
        <v>141</v>
      </c>
      <c r="AT120" s="31">
        <v>409.99</v>
      </c>
      <c r="AU120" s="31">
        <v>319.97</v>
      </c>
      <c r="AV120" s="98">
        <f t="shared" si="33"/>
        <v>409.99</v>
      </c>
      <c r="AW120" s="67" t="s">
        <v>141</v>
      </c>
      <c r="AX120" s="32" t="s">
        <v>141</v>
      </c>
      <c r="AY120" s="32" t="s">
        <v>141</v>
      </c>
      <c r="AZ120" s="32" t="s">
        <v>141</v>
      </c>
      <c r="BA120" s="11"/>
    </row>
    <row r="121" spans="1:53" ht="14.25">
      <c r="A121" s="11">
        <f t="shared" si="18"/>
        <v>118</v>
      </c>
      <c r="B121" s="14" t="s">
        <v>28</v>
      </c>
      <c r="C121" s="13">
        <v>30</v>
      </c>
      <c r="D121" s="13">
        <v>1241</v>
      </c>
      <c r="E121" s="31">
        <v>50637.98</v>
      </c>
      <c r="F121" s="32" t="s">
        <v>141</v>
      </c>
      <c r="G121" s="31">
        <v>50637.98</v>
      </c>
      <c r="H121" s="31">
        <v>48326.02</v>
      </c>
      <c r="I121" s="33">
        <f t="shared" si="17"/>
        <v>17903.665751978893</v>
      </c>
      <c r="J121" s="33">
        <v>0</v>
      </c>
      <c r="K121" s="31">
        <f t="shared" si="19"/>
        <v>17903.665751978893</v>
      </c>
      <c r="L121" s="31">
        <f t="shared" si="20"/>
        <v>17086.244538258576</v>
      </c>
      <c r="M121" s="31">
        <f t="shared" si="21"/>
        <v>17903.665751978893</v>
      </c>
      <c r="N121" s="31">
        <f t="shared" si="22"/>
        <v>28993.249762532985</v>
      </c>
      <c r="O121" s="31">
        <v>0</v>
      </c>
      <c r="P121" s="31">
        <f t="shared" si="23"/>
        <v>28993.249762532985</v>
      </c>
      <c r="Q121" s="31">
        <f t="shared" si="24"/>
        <v>27669.515408970972</v>
      </c>
      <c r="R121" s="31">
        <f t="shared" si="25"/>
        <v>28993.249762532985</v>
      </c>
      <c r="S121" s="31">
        <f t="shared" si="26"/>
        <v>3741.0644854881275</v>
      </c>
      <c r="T121" s="31">
        <v>0</v>
      </c>
      <c r="U121" s="31">
        <f t="shared" si="27"/>
        <v>3741.0644854881275</v>
      </c>
      <c r="V121" s="31">
        <f t="shared" si="28"/>
        <v>3570.2600527704485</v>
      </c>
      <c r="W121" s="63">
        <f t="shared" si="29"/>
        <v>3741.0644854881275</v>
      </c>
      <c r="X121" s="75">
        <v>28836.72</v>
      </c>
      <c r="Y121" s="32" t="s">
        <v>141</v>
      </c>
      <c r="Z121" s="31">
        <v>28836.72</v>
      </c>
      <c r="AA121" s="31">
        <v>26518.25</v>
      </c>
      <c r="AB121" s="31">
        <v>28836.72</v>
      </c>
      <c r="AC121" s="75">
        <v>5747.56</v>
      </c>
      <c r="AD121" s="32" t="s">
        <v>141</v>
      </c>
      <c r="AE121" s="31">
        <v>5747.56</v>
      </c>
      <c r="AF121" s="31">
        <v>3064.35</v>
      </c>
      <c r="AG121" s="98">
        <f t="shared" si="30"/>
        <v>5747.56</v>
      </c>
      <c r="AH121" s="77" t="s">
        <v>141</v>
      </c>
      <c r="AI121" s="32" t="s">
        <v>141</v>
      </c>
      <c r="AJ121" s="32" t="s">
        <v>141</v>
      </c>
      <c r="AK121" s="32" t="s">
        <v>141</v>
      </c>
      <c r="AL121" s="99" t="str">
        <f t="shared" si="31"/>
        <v>0, 00</v>
      </c>
      <c r="AM121" s="75">
        <v>17168.6</v>
      </c>
      <c r="AN121" s="32" t="s">
        <v>141</v>
      </c>
      <c r="AO121" s="31">
        <v>17168.6</v>
      </c>
      <c r="AP121" s="31">
        <v>14574.72</v>
      </c>
      <c r="AQ121" s="98">
        <f t="shared" si="32"/>
        <v>17168.6</v>
      </c>
      <c r="AR121" s="75">
        <v>780.36</v>
      </c>
      <c r="AS121" s="32" t="s">
        <v>141</v>
      </c>
      <c r="AT121" s="31">
        <v>780.36</v>
      </c>
      <c r="AU121" s="31">
        <v>667.12</v>
      </c>
      <c r="AV121" s="98">
        <f t="shared" si="33"/>
        <v>780.36</v>
      </c>
      <c r="AW121" s="67" t="s">
        <v>141</v>
      </c>
      <c r="AX121" s="32" t="s">
        <v>141</v>
      </c>
      <c r="AY121" s="32" t="s">
        <v>141</v>
      </c>
      <c r="AZ121" s="32" t="s">
        <v>141</v>
      </c>
      <c r="BA121" s="11"/>
    </row>
    <row r="122" spans="1:53" ht="14.25">
      <c r="A122" s="11">
        <f t="shared" si="18"/>
        <v>119</v>
      </c>
      <c r="B122" s="14" t="s">
        <v>28</v>
      </c>
      <c r="C122" s="13">
        <v>31</v>
      </c>
      <c r="D122" s="13">
        <v>120.7</v>
      </c>
      <c r="E122" s="31">
        <v>4587.24</v>
      </c>
      <c r="F122" s="32" t="s">
        <v>141</v>
      </c>
      <c r="G122" s="31">
        <v>4587.24</v>
      </c>
      <c r="H122" s="31">
        <v>2569.29</v>
      </c>
      <c r="I122" s="33">
        <f t="shared" si="17"/>
        <v>1621.8737730870712</v>
      </c>
      <c r="J122" s="33">
        <v>0</v>
      </c>
      <c r="K122" s="31">
        <f t="shared" si="19"/>
        <v>1621.8737730870712</v>
      </c>
      <c r="L122" s="31">
        <f t="shared" si="20"/>
        <v>908.4033245382586</v>
      </c>
      <c r="M122" s="31">
        <f t="shared" si="21"/>
        <v>1621.8737730870712</v>
      </c>
      <c r="N122" s="31">
        <f t="shared" si="22"/>
        <v>2626.4672295514506</v>
      </c>
      <c r="O122" s="31">
        <v>0</v>
      </c>
      <c r="P122" s="31">
        <f t="shared" si="23"/>
        <v>2626.4672295514506</v>
      </c>
      <c r="Q122" s="31">
        <f t="shared" si="24"/>
        <v>1471.071055408971</v>
      </c>
      <c r="R122" s="31">
        <f t="shared" si="25"/>
        <v>2626.4672295514506</v>
      </c>
      <c r="S122" s="31">
        <f t="shared" si="26"/>
        <v>338.89899736147754</v>
      </c>
      <c r="T122" s="31">
        <v>0</v>
      </c>
      <c r="U122" s="31">
        <f t="shared" si="27"/>
        <v>338.89899736147754</v>
      </c>
      <c r="V122" s="31">
        <f t="shared" si="28"/>
        <v>189.81562005277047</v>
      </c>
      <c r="W122" s="63">
        <f t="shared" si="29"/>
        <v>338.89899736147754</v>
      </c>
      <c r="X122" s="77" t="s">
        <v>141</v>
      </c>
      <c r="Y122" s="32" t="s">
        <v>141</v>
      </c>
      <c r="Z122" s="32" t="s">
        <v>141</v>
      </c>
      <c r="AA122" s="32" t="s">
        <v>141</v>
      </c>
      <c r="AB122" s="32" t="s">
        <v>141</v>
      </c>
      <c r="AC122" s="75">
        <v>299.28</v>
      </c>
      <c r="AD122" s="32" t="s">
        <v>141</v>
      </c>
      <c r="AE122" s="31">
        <v>299.28</v>
      </c>
      <c r="AF122" s="31">
        <v>161.41</v>
      </c>
      <c r="AG122" s="98">
        <f t="shared" si="30"/>
        <v>299.28</v>
      </c>
      <c r="AH122" s="75">
        <v>3384</v>
      </c>
      <c r="AI122" s="32" t="s">
        <v>141</v>
      </c>
      <c r="AJ122" s="31">
        <v>3384</v>
      </c>
      <c r="AK122" s="31">
        <v>2639.09</v>
      </c>
      <c r="AL122" s="99">
        <f t="shared" si="31"/>
        <v>3384</v>
      </c>
      <c r="AM122" s="75">
        <v>893.98</v>
      </c>
      <c r="AN122" s="32" t="s">
        <v>141</v>
      </c>
      <c r="AO122" s="31">
        <v>898.98</v>
      </c>
      <c r="AP122" s="31">
        <v>496.72</v>
      </c>
      <c r="AQ122" s="98">
        <f t="shared" si="32"/>
        <v>898.98</v>
      </c>
      <c r="AR122" s="75">
        <v>40.64</v>
      </c>
      <c r="AS122" s="32" t="s">
        <v>141</v>
      </c>
      <c r="AT122" s="31">
        <v>40.64</v>
      </c>
      <c r="AU122" s="31">
        <v>22.87</v>
      </c>
      <c r="AV122" s="98">
        <f t="shared" si="33"/>
        <v>40.64</v>
      </c>
      <c r="AW122" s="67" t="s">
        <v>141</v>
      </c>
      <c r="AX122" s="32" t="s">
        <v>141</v>
      </c>
      <c r="AY122" s="32" t="s">
        <v>141</v>
      </c>
      <c r="AZ122" s="32" t="s">
        <v>141</v>
      </c>
      <c r="BA122" s="11"/>
    </row>
    <row r="123" spans="1:53" ht="14.25">
      <c r="A123" s="11">
        <f t="shared" si="18"/>
        <v>120</v>
      </c>
      <c r="B123" s="14" t="s">
        <v>28</v>
      </c>
      <c r="C123" s="13">
        <v>32</v>
      </c>
      <c r="D123" s="13">
        <v>1253.2</v>
      </c>
      <c r="E123" s="31">
        <v>51218.48</v>
      </c>
      <c r="F123" s="32" t="s">
        <v>141</v>
      </c>
      <c r="G123" s="31">
        <v>51218.48</v>
      </c>
      <c r="H123" s="31">
        <v>49271.89</v>
      </c>
      <c r="I123" s="33">
        <f t="shared" si="17"/>
        <v>18108.90849604222</v>
      </c>
      <c r="J123" s="33">
        <v>0</v>
      </c>
      <c r="K123" s="31">
        <f t="shared" si="19"/>
        <v>18108.90849604222</v>
      </c>
      <c r="L123" s="31">
        <f t="shared" si="20"/>
        <v>17420.668232189975</v>
      </c>
      <c r="M123" s="31">
        <f t="shared" si="21"/>
        <v>18108.90849604222</v>
      </c>
      <c r="N123" s="31">
        <f t="shared" si="22"/>
        <v>29325.62047493404</v>
      </c>
      <c r="O123" s="31">
        <v>0</v>
      </c>
      <c r="P123" s="31">
        <f t="shared" si="23"/>
        <v>29325.62047493404</v>
      </c>
      <c r="Q123" s="31">
        <f t="shared" si="24"/>
        <v>28211.082137203168</v>
      </c>
      <c r="R123" s="31">
        <f t="shared" si="25"/>
        <v>29325.62047493404</v>
      </c>
      <c r="S123" s="31">
        <f t="shared" si="26"/>
        <v>3783.951029023747</v>
      </c>
      <c r="T123" s="31">
        <v>0</v>
      </c>
      <c r="U123" s="31">
        <f t="shared" si="27"/>
        <v>3783.951029023747</v>
      </c>
      <c r="V123" s="31">
        <f t="shared" si="28"/>
        <v>3640.1396306068605</v>
      </c>
      <c r="W123" s="63">
        <f t="shared" si="29"/>
        <v>3783.951029023747</v>
      </c>
      <c r="X123" s="75">
        <v>29167.56</v>
      </c>
      <c r="Y123" s="32" t="s">
        <v>141</v>
      </c>
      <c r="Z123" s="31">
        <v>29167.56</v>
      </c>
      <c r="AA123" s="31">
        <v>27042.08</v>
      </c>
      <c r="AB123" s="31">
        <v>29167.56</v>
      </c>
      <c r="AC123" s="75">
        <v>5813.44</v>
      </c>
      <c r="AD123" s="32" t="s">
        <v>141</v>
      </c>
      <c r="AE123" s="31">
        <v>5813.44</v>
      </c>
      <c r="AF123" s="31">
        <v>3346.57</v>
      </c>
      <c r="AG123" s="98">
        <f t="shared" si="30"/>
        <v>5813.44</v>
      </c>
      <c r="AH123" s="77" t="s">
        <v>141</v>
      </c>
      <c r="AI123" s="32" t="s">
        <v>141</v>
      </c>
      <c r="AJ123" s="32" t="s">
        <v>141</v>
      </c>
      <c r="AK123" s="32" t="s">
        <v>141</v>
      </c>
      <c r="AL123" s="99" t="str">
        <f t="shared" si="31"/>
        <v>0, 00</v>
      </c>
      <c r="AM123" s="75">
        <v>17365.2</v>
      </c>
      <c r="AN123" s="32" t="s">
        <v>141</v>
      </c>
      <c r="AO123" s="34">
        <v>17365.2</v>
      </c>
      <c r="AP123" s="31">
        <v>14937.27</v>
      </c>
      <c r="AQ123" s="98">
        <f t="shared" si="32"/>
        <v>17365.2</v>
      </c>
      <c r="AR123" s="75">
        <v>789.33</v>
      </c>
      <c r="AS123" s="32" t="s">
        <v>141</v>
      </c>
      <c r="AT123" s="31">
        <v>789.33</v>
      </c>
      <c r="AU123" s="31">
        <v>715.87</v>
      </c>
      <c r="AV123" s="98">
        <f t="shared" si="33"/>
        <v>789.33</v>
      </c>
      <c r="AW123" s="67" t="s">
        <v>141</v>
      </c>
      <c r="AX123" s="32" t="s">
        <v>141</v>
      </c>
      <c r="AY123" s="32" t="s">
        <v>141</v>
      </c>
      <c r="AZ123" s="32" t="s">
        <v>141</v>
      </c>
      <c r="BA123" s="11"/>
    </row>
    <row r="124" spans="1:53" ht="14.25">
      <c r="A124" s="11">
        <f aca="true" t="shared" si="34" ref="A124:A180">A123+1</f>
        <v>121</v>
      </c>
      <c r="B124" s="14" t="s">
        <v>28</v>
      </c>
      <c r="C124" s="13">
        <v>33</v>
      </c>
      <c r="D124" s="13">
        <v>798.9</v>
      </c>
      <c r="E124" s="31">
        <v>32810.28</v>
      </c>
      <c r="F124" s="32" t="s">
        <v>141</v>
      </c>
      <c r="G124" s="31">
        <v>32810.28</v>
      </c>
      <c r="H124" s="31">
        <v>29825.61</v>
      </c>
      <c r="I124" s="33">
        <f t="shared" si="17"/>
        <v>11600.46839050132</v>
      </c>
      <c r="J124" s="33">
        <v>0</v>
      </c>
      <c r="K124" s="31">
        <f t="shared" si="19"/>
        <v>11600.46839050132</v>
      </c>
      <c r="L124" s="31">
        <f t="shared" si="20"/>
        <v>10545.202480211083</v>
      </c>
      <c r="M124" s="31">
        <f t="shared" si="21"/>
        <v>11600.46839050132</v>
      </c>
      <c r="N124" s="31">
        <f t="shared" si="22"/>
        <v>18785.83313984169</v>
      </c>
      <c r="O124" s="31">
        <v>0</v>
      </c>
      <c r="P124" s="31">
        <f t="shared" si="23"/>
        <v>18785.83313984169</v>
      </c>
      <c r="Q124" s="31">
        <f t="shared" si="24"/>
        <v>17076.932374670185</v>
      </c>
      <c r="R124" s="31">
        <f t="shared" si="25"/>
        <v>18785.83313984169</v>
      </c>
      <c r="S124" s="31">
        <f t="shared" si="26"/>
        <v>2423.9784696569923</v>
      </c>
      <c r="T124" s="31">
        <v>0</v>
      </c>
      <c r="U124" s="31">
        <f t="shared" si="27"/>
        <v>2423.9784696569923</v>
      </c>
      <c r="V124" s="31">
        <f t="shared" si="28"/>
        <v>2203.475145118734</v>
      </c>
      <c r="W124" s="63">
        <f t="shared" si="29"/>
        <v>2423.9784696569923</v>
      </c>
      <c r="X124" s="75">
        <v>18684.6</v>
      </c>
      <c r="Y124" s="32" t="s">
        <v>141</v>
      </c>
      <c r="Z124" s="31">
        <v>18684.6</v>
      </c>
      <c r="AA124" s="31">
        <v>16136.03</v>
      </c>
      <c r="AB124" s="31">
        <v>18684.6</v>
      </c>
      <c r="AC124" s="75">
        <v>3724.06</v>
      </c>
      <c r="AD124" s="32" t="s">
        <v>141</v>
      </c>
      <c r="AE124" s="31">
        <v>3724.06</v>
      </c>
      <c r="AF124" s="31">
        <v>1390.26</v>
      </c>
      <c r="AG124" s="98">
        <f t="shared" si="30"/>
        <v>3724.06</v>
      </c>
      <c r="AH124" s="77" t="s">
        <v>141</v>
      </c>
      <c r="AI124" s="32" t="s">
        <v>141</v>
      </c>
      <c r="AJ124" s="32" t="s">
        <v>141</v>
      </c>
      <c r="AK124" s="32" t="s">
        <v>141</v>
      </c>
      <c r="AL124" s="99" t="str">
        <f t="shared" si="31"/>
        <v>0, 00</v>
      </c>
      <c r="AM124" s="75">
        <v>11123.96</v>
      </c>
      <c r="AN124" s="32" t="s">
        <v>141</v>
      </c>
      <c r="AO124" s="31">
        <v>11123.96</v>
      </c>
      <c r="AP124" s="31">
        <v>8653.76</v>
      </c>
      <c r="AQ124" s="98">
        <f t="shared" si="32"/>
        <v>11123.96</v>
      </c>
      <c r="AR124" s="75">
        <v>505.62</v>
      </c>
      <c r="AS124" s="32" t="s">
        <v>141</v>
      </c>
      <c r="AT124" s="31">
        <v>505.62</v>
      </c>
      <c r="AU124" s="31">
        <v>295.08</v>
      </c>
      <c r="AV124" s="98">
        <f t="shared" si="33"/>
        <v>505.62</v>
      </c>
      <c r="AW124" s="67" t="s">
        <v>141</v>
      </c>
      <c r="AX124" s="32" t="s">
        <v>141</v>
      </c>
      <c r="AY124" s="32" t="s">
        <v>141</v>
      </c>
      <c r="AZ124" s="32" t="s">
        <v>141</v>
      </c>
      <c r="BA124" s="11"/>
    </row>
    <row r="125" spans="1:53" ht="14.25">
      <c r="A125" s="11">
        <f t="shared" si="34"/>
        <v>122</v>
      </c>
      <c r="B125" s="14" t="s">
        <v>28</v>
      </c>
      <c r="C125" s="13">
        <v>37</v>
      </c>
      <c r="D125" s="13">
        <v>637.9</v>
      </c>
      <c r="E125" s="31">
        <v>26130.36</v>
      </c>
      <c r="F125" s="32" t="s">
        <v>141</v>
      </c>
      <c r="G125" s="31">
        <v>26130.36</v>
      </c>
      <c r="H125" s="31">
        <v>24471.51</v>
      </c>
      <c r="I125" s="33">
        <f t="shared" si="17"/>
        <v>9238.702480211083</v>
      </c>
      <c r="J125" s="33">
        <v>0</v>
      </c>
      <c r="K125" s="31">
        <f t="shared" si="19"/>
        <v>9238.702480211083</v>
      </c>
      <c r="L125" s="31">
        <f t="shared" si="20"/>
        <v>8652.196147757255</v>
      </c>
      <c r="M125" s="31">
        <f t="shared" si="21"/>
        <v>9238.702480211083</v>
      </c>
      <c r="N125" s="31">
        <f t="shared" si="22"/>
        <v>14961.182374670185</v>
      </c>
      <c r="O125" s="31">
        <v>0</v>
      </c>
      <c r="P125" s="31">
        <f t="shared" si="23"/>
        <v>14961.182374670185</v>
      </c>
      <c r="Q125" s="31">
        <f t="shared" si="24"/>
        <v>14011.392269129285</v>
      </c>
      <c r="R125" s="31">
        <f t="shared" si="25"/>
        <v>14961.182374670185</v>
      </c>
      <c r="S125" s="31">
        <f t="shared" si="26"/>
        <v>1930.4751451187337</v>
      </c>
      <c r="T125" s="31">
        <v>0</v>
      </c>
      <c r="U125" s="31">
        <f t="shared" si="27"/>
        <v>1930.4751451187337</v>
      </c>
      <c r="V125" s="31">
        <f t="shared" si="28"/>
        <v>1807.9215831134563</v>
      </c>
      <c r="W125" s="63">
        <f t="shared" si="29"/>
        <v>1930.4751451187337</v>
      </c>
      <c r="X125" s="75">
        <v>14880.6</v>
      </c>
      <c r="Y125" s="32" t="s">
        <v>141</v>
      </c>
      <c r="Z125" s="31">
        <v>14880.6</v>
      </c>
      <c r="AA125" s="31">
        <v>13686.64</v>
      </c>
      <c r="AB125" s="31">
        <v>14880.6</v>
      </c>
      <c r="AC125" s="75">
        <v>2965.86</v>
      </c>
      <c r="AD125" s="32" t="s">
        <v>141</v>
      </c>
      <c r="AE125" s="31">
        <v>2965.86</v>
      </c>
      <c r="AF125" s="31">
        <v>2219.62</v>
      </c>
      <c r="AG125" s="98">
        <f t="shared" si="30"/>
        <v>2965.86</v>
      </c>
      <c r="AH125" s="77" t="s">
        <v>141</v>
      </c>
      <c r="AI125" s="32" t="s">
        <v>141</v>
      </c>
      <c r="AJ125" s="32" t="s">
        <v>141</v>
      </c>
      <c r="AK125" s="32" t="s">
        <v>141</v>
      </c>
      <c r="AL125" s="99" t="str">
        <f t="shared" si="31"/>
        <v>0, 00</v>
      </c>
      <c r="AM125" s="75">
        <v>8859.3</v>
      </c>
      <c r="AN125" s="32" t="s">
        <v>141</v>
      </c>
      <c r="AO125" s="31">
        <v>8859.3</v>
      </c>
      <c r="AP125" s="31">
        <v>7831.26</v>
      </c>
      <c r="AQ125" s="98">
        <f t="shared" si="32"/>
        <v>8859.3</v>
      </c>
      <c r="AR125" s="75">
        <v>402.7</v>
      </c>
      <c r="AS125" s="32" t="s">
        <v>141</v>
      </c>
      <c r="AT125" s="31">
        <v>402.7</v>
      </c>
      <c r="AU125" s="31">
        <v>378.72</v>
      </c>
      <c r="AV125" s="98">
        <f t="shared" si="33"/>
        <v>402.7</v>
      </c>
      <c r="AW125" s="67" t="s">
        <v>141</v>
      </c>
      <c r="AX125" s="32" t="s">
        <v>141</v>
      </c>
      <c r="AY125" s="32" t="s">
        <v>141</v>
      </c>
      <c r="AZ125" s="32" t="s">
        <v>141</v>
      </c>
      <c r="BA125" s="11"/>
    </row>
    <row r="126" spans="1:53" ht="14.25">
      <c r="A126" s="11">
        <f t="shared" si="34"/>
        <v>123</v>
      </c>
      <c r="B126" s="14" t="s">
        <v>28</v>
      </c>
      <c r="C126" s="13">
        <v>39</v>
      </c>
      <c r="D126" s="13">
        <v>651.2</v>
      </c>
      <c r="E126" s="31">
        <v>27700.28</v>
      </c>
      <c r="F126" s="32" t="s">
        <v>141</v>
      </c>
      <c r="G126" s="31">
        <v>27700.28</v>
      </c>
      <c r="H126" s="31">
        <v>20612.68</v>
      </c>
      <c r="I126" s="33">
        <f t="shared" si="17"/>
        <v>9793.766543535621</v>
      </c>
      <c r="J126" s="33">
        <v>0</v>
      </c>
      <c r="K126" s="31">
        <f t="shared" si="19"/>
        <v>9793.766543535621</v>
      </c>
      <c r="L126" s="31">
        <f t="shared" si="20"/>
        <v>7287.8604749340375</v>
      </c>
      <c r="M126" s="31">
        <f t="shared" si="21"/>
        <v>9793.766543535621</v>
      </c>
      <c r="N126" s="31">
        <f t="shared" si="22"/>
        <v>15860.054775725594</v>
      </c>
      <c r="O126" s="31">
        <v>0</v>
      </c>
      <c r="P126" s="31">
        <f t="shared" si="23"/>
        <v>15860.054775725594</v>
      </c>
      <c r="Q126" s="31">
        <f t="shared" si="24"/>
        <v>11801.983007915567</v>
      </c>
      <c r="R126" s="31">
        <f t="shared" si="25"/>
        <v>15860.054775725594</v>
      </c>
      <c r="S126" s="31">
        <f t="shared" si="26"/>
        <v>2046.4586807387864</v>
      </c>
      <c r="T126" s="31">
        <v>0</v>
      </c>
      <c r="U126" s="31">
        <f t="shared" si="27"/>
        <v>2046.4586807387864</v>
      </c>
      <c r="V126" s="31">
        <f t="shared" si="28"/>
        <v>1522.836517150396</v>
      </c>
      <c r="W126" s="63">
        <f t="shared" si="29"/>
        <v>2046.4586807387864</v>
      </c>
      <c r="X126" s="75">
        <v>15774.6</v>
      </c>
      <c r="Y126" s="32" t="s">
        <v>141</v>
      </c>
      <c r="Z126" s="31">
        <v>15774.6</v>
      </c>
      <c r="AA126" s="31">
        <v>11151.88</v>
      </c>
      <c r="AB126" s="31">
        <v>15774.6</v>
      </c>
      <c r="AC126" s="75">
        <v>3144.06</v>
      </c>
      <c r="AD126" s="32" t="s">
        <v>141</v>
      </c>
      <c r="AE126" s="34">
        <v>3144.06</v>
      </c>
      <c r="AF126" s="31">
        <v>1002.55</v>
      </c>
      <c r="AG126" s="98">
        <f t="shared" si="30"/>
        <v>3144.06</v>
      </c>
      <c r="AH126" s="77" t="s">
        <v>141</v>
      </c>
      <c r="AI126" s="32" t="s">
        <v>141</v>
      </c>
      <c r="AJ126" s="32" t="s">
        <v>141</v>
      </c>
      <c r="AK126" s="32" t="s">
        <v>141</v>
      </c>
      <c r="AL126" s="99" t="str">
        <f t="shared" si="31"/>
        <v>0, 00</v>
      </c>
      <c r="AM126" s="75">
        <v>9391.52</v>
      </c>
      <c r="AN126" s="32" t="s">
        <v>141</v>
      </c>
      <c r="AO126" s="31">
        <v>9391.52</v>
      </c>
      <c r="AP126" s="31">
        <v>5888.14</v>
      </c>
      <c r="AQ126" s="98">
        <f t="shared" si="32"/>
        <v>9391.52</v>
      </c>
      <c r="AR126" s="75">
        <v>426.89</v>
      </c>
      <c r="AS126" s="32" t="s">
        <v>141</v>
      </c>
      <c r="AT126" s="31">
        <v>426.89</v>
      </c>
      <c r="AU126" s="31">
        <v>265.83</v>
      </c>
      <c r="AV126" s="98">
        <f t="shared" si="33"/>
        <v>426.89</v>
      </c>
      <c r="AW126" s="67" t="s">
        <v>141</v>
      </c>
      <c r="AX126" s="32" t="s">
        <v>141</v>
      </c>
      <c r="AY126" s="32" t="s">
        <v>141</v>
      </c>
      <c r="AZ126" s="32" t="s">
        <v>141</v>
      </c>
      <c r="BA126" s="11"/>
    </row>
    <row r="127" spans="1:53" ht="14.25">
      <c r="A127" s="11">
        <f t="shared" si="34"/>
        <v>124</v>
      </c>
      <c r="B127" s="14" t="s">
        <v>28</v>
      </c>
      <c r="C127" s="13">
        <v>40</v>
      </c>
      <c r="D127" s="13">
        <v>1296</v>
      </c>
      <c r="E127" s="31">
        <v>53093.26</v>
      </c>
      <c r="F127" s="32" t="s">
        <v>141</v>
      </c>
      <c r="G127" s="31">
        <v>53093.26</v>
      </c>
      <c r="H127" s="31">
        <v>45392.97</v>
      </c>
      <c r="I127" s="33">
        <f t="shared" si="17"/>
        <v>18771.75947229552</v>
      </c>
      <c r="J127" s="33">
        <v>0</v>
      </c>
      <c r="K127" s="31">
        <f t="shared" si="19"/>
        <v>18771.75947229552</v>
      </c>
      <c r="L127" s="31">
        <f t="shared" si="20"/>
        <v>16049.229498680741</v>
      </c>
      <c r="M127" s="31">
        <f t="shared" si="21"/>
        <v>18771.75947229552</v>
      </c>
      <c r="N127" s="31">
        <f t="shared" si="22"/>
        <v>30399.04332453826</v>
      </c>
      <c r="O127" s="31">
        <v>0</v>
      </c>
      <c r="P127" s="31">
        <f t="shared" si="23"/>
        <v>30399.04332453826</v>
      </c>
      <c r="Q127" s="31">
        <f t="shared" si="24"/>
        <v>25990.170158311346</v>
      </c>
      <c r="R127" s="31">
        <f t="shared" si="25"/>
        <v>30399.04332453826</v>
      </c>
      <c r="S127" s="31">
        <f t="shared" si="26"/>
        <v>3922.4572031662274</v>
      </c>
      <c r="T127" s="31">
        <v>0</v>
      </c>
      <c r="U127" s="31">
        <f t="shared" si="27"/>
        <v>3922.4572031662274</v>
      </c>
      <c r="V127" s="31">
        <f t="shared" si="28"/>
        <v>3353.570343007916</v>
      </c>
      <c r="W127" s="63">
        <f t="shared" si="29"/>
        <v>3922.4572031662274</v>
      </c>
      <c r="X127" s="75">
        <v>30234.97</v>
      </c>
      <c r="Y127" s="32" t="s">
        <v>141</v>
      </c>
      <c r="Z127" s="31">
        <v>30234.97</v>
      </c>
      <c r="AA127" s="31">
        <v>24767.5</v>
      </c>
      <c r="AB127" s="31">
        <v>30234.97</v>
      </c>
      <c r="AC127" s="75">
        <v>6025.92</v>
      </c>
      <c r="AD127" s="32" t="s">
        <v>141</v>
      </c>
      <c r="AE127" s="31">
        <v>6025.92</v>
      </c>
      <c r="AF127" s="31">
        <v>2870.6</v>
      </c>
      <c r="AG127" s="98">
        <f t="shared" si="30"/>
        <v>6025.92</v>
      </c>
      <c r="AH127" s="77" t="s">
        <v>141</v>
      </c>
      <c r="AI127" s="32" t="s">
        <v>141</v>
      </c>
      <c r="AJ127" s="32" t="s">
        <v>141</v>
      </c>
      <c r="AK127" s="32" t="s">
        <v>141</v>
      </c>
      <c r="AL127" s="99" t="str">
        <f t="shared" si="31"/>
        <v>0, 00</v>
      </c>
      <c r="AM127" s="75">
        <v>18000.8</v>
      </c>
      <c r="AN127" s="32" t="s">
        <v>141</v>
      </c>
      <c r="AO127" s="31">
        <v>18000.8</v>
      </c>
      <c r="AP127" s="31">
        <v>13543.67</v>
      </c>
      <c r="AQ127" s="98">
        <f t="shared" si="32"/>
        <v>18000.8</v>
      </c>
      <c r="AR127" s="75">
        <v>818.19</v>
      </c>
      <c r="AS127" s="32" t="s">
        <v>141</v>
      </c>
      <c r="AT127" s="31">
        <v>818.19</v>
      </c>
      <c r="AU127" s="31">
        <v>651.57</v>
      </c>
      <c r="AV127" s="98">
        <f t="shared" si="33"/>
        <v>818.19</v>
      </c>
      <c r="AW127" s="67" t="s">
        <v>141</v>
      </c>
      <c r="AX127" s="32" t="s">
        <v>141</v>
      </c>
      <c r="AY127" s="32" t="s">
        <v>141</v>
      </c>
      <c r="AZ127" s="32" t="s">
        <v>141</v>
      </c>
      <c r="BA127" s="11"/>
    </row>
    <row r="128" spans="1:53" ht="14.25">
      <c r="A128" s="11">
        <f t="shared" si="34"/>
        <v>125</v>
      </c>
      <c r="B128" s="14" t="s">
        <v>28</v>
      </c>
      <c r="C128" s="13">
        <v>41</v>
      </c>
      <c r="D128" s="13">
        <v>656.2</v>
      </c>
      <c r="E128" s="31">
        <v>26796.84</v>
      </c>
      <c r="F128" s="32" t="s">
        <v>141</v>
      </c>
      <c r="G128" s="31">
        <v>26796.84</v>
      </c>
      <c r="H128" s="31">
        <v>38211.01</v>
      </c>
      <c r="I128" s="33">
        <f t="shared" si="17"/>
        <v>9474.344485488127</v>
      </c>
      <c r="J128" s="33">
        <v>0</v>
      </c>
      <c r="K128" s="31">
        <f t="shared" si="19"/>
        <v>9474.344485488127</v>
      </c>
      <c r="L128" s="31">
        <f t="shared" si="20"/>
        <v>13509.961319261214</v>
      </c>
      <c r="M128" s="31">
        <f t="shared" si="21"/>
        <v>9474.344485488127</v>
      </c>
      <c r="N128" s="31">
        <f t="shared" si="22"/>
        <v>15342.7817414248</v>
      </c>
      <c r="O128" s="31">
        <v>0</v>
      </c>
      <c r="P128" s="31">
        <f t="shared" si="23"/>
        <v>15342.7817414248</v>
      </c>
      <c r="Q128" s="31">
        <f t="shared" si="24"/>
        <v>21878.071688654352</v>
      </c>
      <c r="R128" s="31">
        <f t="shared" si="25"/>
        <v>15342.7817414248</v>
      </c>
      <c r="S128" s="31">
        <f t="shared" si="26"/>
        <v>1979.7137730870713</v>
      </c>
      <c r="T128" s="31">
        <v>0</v>
      </c>
      <c r="U128" s="31">
        <f t="shared" si="27"/>
        <v>1979.7137730870713</v>
      </c>
      <c r="V128" s="31">
        <f t="shared" si="28"/>
        <v>2822.9769920844333</v>
      </c>
      <c r="W128" s="63">
        <f t="shared" si="29"/>
        <v>1979.7137730870713</v>
      </c>
      <c r="X128" s="75">
        <v>15260.04</v>
      </c>
      <c r="Y128" s="32" t="s">
        <v>141</v>
      </c>
      <c r="Z128" s="31">
        <v>15260.04</v>
      </c>
      <c r="AA128" s="31">
        <v>21066.65</v>
      </c>
      <c r="AB128" s="31">
        <v>15260.04</v>
      </c>
      <c r="AC128" s="75">
        <v>3041.52</v>
      </c>
      <c r="AD128" s="32" t="s">
        <v>141</v>
      </c>
      <c r="AE128" s="31">
        <v>3041.52</v>
      </c>
      <c r="AF128" s="31">
        <v>1810.72</v>
      </c>
      <c r="AG128" s="98">
        <f t="shared" si="30"/>
        <v>3041.52</v>
      </c>
      <c r="AH128" s="77" t="s">
        <v>141</v>
      </c>
      <c r="AI128" s="32" t="s">
        <v>141</v>
      </c>
      <c r="AJ128" s="32" t="s">
        <v>141</v>
      </c>
      <c r="AK128" s="32" t="s">
        <v>141</v>
      </c>
      <c r="AL128" s="99" t="str">
        <f t="shared" si="31"/>
        <v>0, 00</v>
      </c>
      <c r="AM128" s="75">
        <v>9085.24</v>
      </c>
      <c r="AN128" s="32" t="s">
        <v>141</v>
      </c>
      <c r="AO128" s="31">
        <v>9085.24</v>
      </c>
      <c r="AP128" s="31">
        <v>12403.11</v>
      </c>
      <c r="AQ128" s="98">
        <f t="shared" si="32"/>
        <v>9085.24</v>
      </c>
      <c r="AR128" s="75">
        <v>412.96</v>
      </c>
      <c r="AS128" s="32" t="s">
        <v>141</v>
      </c>
      <c r="AT128" s="31">
        <v>412.96</v>
      </c>
      <c r="AU128" s="31">
        <v>322.68</v>
      </c>
      <c r="AV128" s="98">
        <f t="shared" si="33"/>
        <v>412.96</v>
      </c>
      <c r="AW128" s="67" t="s">
        <v>141</v>
      </c>
      <c r="AX128" s="32" t="s">
        <v>141</v>
      </c>
      <c r="AY128" s="32" t="s">
        <v>145</v>
      </c>
      <c r="AZ128" s="32" t="s">
        <v>141</v>
      </c>
      <c r="BA128" s="11"/>
    </row>
    <row r="129" spans="1:53" ht="14.25">
      <c r="A129" s="11">
        <f t="shared" si="34"/>
        <v>126</v>
      </c>
      <c r="B129" s="14" t="s">
        <v>28</v>
      </c>
      <c r="C129" s="13">
        <v>42</v>
      </c>
      <c r="D129" s="13">
        <v>445.6</v>
      </c>
      <c r="E129" s="31">
        <v>18217.8</v>
      </c>
      <c r="F129" s="32" t="s">
        <v>141</v>
      </c>
      <c r="G129" s="31">
        <v>18217.8</v>
      </c>
      <c r="H129" s="31">
        <v>11956.63</v>
      </c>
      <c r="I129" s="33">
        <f t="shared" si="17"/>
        <v>6441.1218997361475</v>
      </c>
      <c r="J129" s="33">
        <v>0</v>
      </c>
      <c r="K129" s="31">
        <f t="shared" si="19"/>
        <v>6441.1218997361475</v>
      </c>
      <c r="L129" s="31">
        <f t="shared" si="20"/>
        <v>4227.410079155673</v>
      </c>
      <c r="M129" s="31">
        <f t="shared" si="21"/>
        <v>6441.1218997361475</v>
      </c>
      <c r="N129" s="31">
        <f t="shared" si="22"/>
        <v>10430.772031662269</v>
      </c>
      <c r="O129" s="31">
        <v>0</v>
      </c>
      <c r="P129" s="31">
        <f t="shared" si="23"/>
        <v>10430.772031662269</v>
      </c>
      <c r="Q129" s="31">
        <f t="shared" si="24"/>
        <v>6845.8805013192605</v>
      </c>
      <c r="R129" s="31">
        <f t="shared" si="25"/>
        <v>10430.772031662269</v>
      </c>
      <c r="S129" s="31">
        <f t="shared" si="26"/>
        <v>1345.9060686015832</v>
      </c>
      <c r="T129" s="31">
        <v>0</v>
      </c>
      <c r="U129" s="31">
        <f t="shared" si="27"/>
        <v>1345.9060686015832</v>
      </c>
      <c r="V129" s="31">
        <f t="shared" si="28"/>
        <v>883.339419525066</v>
      </c>
      <c r="W129" s="63">
        <f t="shared" si="29"/>
        <v>1345.9060686015832</v>
      </c>
      <c r="X129" s="75">
        <v>10374.72</v>
      </c>
      <c r="Y129" s="32" t="s">
        <v>141</v>
      </c>
      <c r="Z129" s="31">
        <v>10374.72</v>
      </c>
      <c r="AA129" s="31">
        <v>6848.2</v>
      </c>
      <c r="AB129" s="31">
        <v>10374.72</v>
      </c>
      <c r="AC129" s="75">
        <v>2067.78</v>
      </c>
      <c r="AD129" s="32" t="s">
        <v>141</v>
      </c>
      <c r="AE129" s="31">
        <v>2067.78</v>
      </c>
      <c r="AF129" s="31">
        <v>1516.51</v>
      </c>
      <c r="AG129" s="98">
        <f t="shared" si="30"/>
        <v>2067.78</v>
      </c>
      <c r="AH129" s="77" t="s">
        <v>141</v>
      </c>
      <c r="AI129" s="32" t="s">
        <v>141</v>
      </c>
      <c r="AJ129" s="32" t="s">
        <v>141</v>
      </c>
      <c r="AK129" s="32" t="s">
        <v>141</v>
      </c>
      <c r="AL129" s="99" t="str">
        <f t="shared" si="31"/>
        <v>0, 00</v>
      </c>
      <c r="AM129" s="75">
        <v>6176.42</v>
      </c>
      <c r="AN129" s="32" t="s">
        <v>141</v>
      </c>
      <c r="AO129" s="31">
        <v>6176.42</v>
      </c>
      <c r="AP129" s="31">
        <v>3922.96</v>
      </c>
      <c r="AQ129" s="98">
        <f t="shared" si="32"/>
        <v>6176.42</v>
      </c>
      <c r="AR129" s="75">
        <v>280.75</v>
      </c>
      <c r="AS129" s="32" t="s">
        <v>141</v>
      </c>
      <c r="AT129" s="31">
        <v>280.75</v>
      </c>
      <c r="AU129" s="31">
        <v>348.82</v>
      </c>
      <c r="AV129" s="98">
        <f t="shared" si="33"/>
        <v>280.75</v>
      </c>
      <c r="AW129" s="67" t="s">
        <v>141</v>
      </c>
      <c r="AX129" s="32" t="s">
        <v>141</v>
      </c>
      <c r="AY129" s="32" t="s">
        <v>141</v>
      </c>
      <c r="AZ129" s="32" t="s">
        <v>141</v>
      </c>
      <c r="BA129" s="11">
        <v>26</v>
      </c>
    </row>
    <row r="130" spans="1:53" ht="14.25">
      <c r="A130" s="11">
        <f t="shared" si="34"/>
        <v>127</v>
      </c>
      <c r="B130" s="14" t="s">
        <v>28</v>
      </c>
      <c r="C130" s="13">
        <v>43</v>
      </c>
      <c r="D130" s="13">
        <v>652.5</v>
      </c>
      <c r="E130" s="31">
        <v>26674.22</v>
      </c>
      <c r="F130" s="32" t="s">
        <v>141</v>
      </c>
      <c r="G130" s="31">
        <v>26674.22</v>
      </c>
      <c r="H130" s="31">
        <v>25039.02</v>
      </c>
      <c r="I130" s="33">
        <f t="shared" si="17"/>
        <v>9430.990712401057</v>
      </c>
      <c r="J130" s="33">
        <v>0</v>
      </c>
      <c r="K130" s="31">
        <f t="shared" si="19"/>
        <v>9430.990712401057</v>
      </c>
      <c r="L130" s="31">
        <f t="shared" si="20"/>
        <v>8852.846121372033</v>
      </c>
      <c r="M130" s="31">
        <f t="shared" si="21"/>
        <v>9430.990712401057</v>
      </c>
      <c r="N130" s="31">
        <f t="shared" si="22"/>
        <v>15272.574511873352</v>
      </c>
      <c r="O130" s="31">
        <v>0</v>
      </c>
      <c r="P130" s="31">
        <f t="shared" si="23"/>
        <v>15272.574511873352</v>
      </c>
      <c r="Q130" s="31">
        <f t="shared" si="24"/>
        <v>14336.3254353562</v>
      </c>
      <c r="R130" s="31">
        <f t="shared" si="25"/>
        <v>15272.574511873352</v>
      </c>
      <c r="S130" s="31">
        <f t="shared" si="26"/>
        <v>1970.654775725594</v>
      </c>
      <c r="T130" s="31">
        <v>0</v>
      </c>
      <c r="U130" s="31">
        <f t="shared" si="27"/>
        <v>1970.654775725594</v>
      </c>
      <c r="V130" s="31">
        <f t="shared" si="28"/>
        <v>1849.848443271768</v>
      </c>
      <c r="W130" s="63">
        <f t="shared" si="29"/>
        <v>1970.654775725594</v>
      </c>
      <c r="X130" s="75">
        <v>15190.32</v>
      </c>
      <c r="Y130" s="32" t="s">
        <v>141</v>
      </c>
      <c r="Z130" s="31">
        <v>15190.32</v>
      </c>
      <c r="AA130" s="31">
        <v>13499.02</v>
      </c>
      <c r="AB130" s="31">
        <v>15190.32</v>
      </c>
      <c r="AC130" s="75">
        <v>3027.6</v>
      </c>
      <c r="AD130" s="32" t="s">
        <v>141</v>
      </c>
      <c r="AE130" s="31">
        <v>3027.6</v>
      </c>
      <c r="AF130" s="31">
        <v>4104.55</v>
      </c>
      <c r="AG130" s="98">
        <f t="shared" si="30"/>
        <v>3027.6</v>
      </c>
      <c r="AH130" s="77" t="s">
        <v>141</v>
      </c>
      <c r="AI130" s="32" t="s">
        <v>141</v>
      </c>
      <c r="AJ130" s="32" t="s">
        <v>141</v>
      </c>
      <c r="AK130" s="32" t="s">
        <v>141</v>
      </c>
      <c r="AL130" s="99" t="str">
        <f t="shared" si="31"/>
        <v>0, 00</v>
      </c>
      <c r="AM130" s="75">
        <v>9043.58</v>
      </c>
      <c r="AN130" s="32" t="s">
        <v>141</v>
      </c>
      <c r="AO130" s="31">
        <v>9043.58</v>
      </c>
      <c r="AP130" s="31">
        <v>7199.47</v>
      </c>
      <c r="AQ130" s="98">
        <f t="shared" si="32"/>
        <v>9043.58</v>
      </c>
      <c r="AR130" s="77">
        <v>411.06</v>
      </c>
      <c r="AS130" s="32" t="s">
        <v>141</v>
      </c>
      <c r="AT130" s="31">
        <v>411.06</v>
      </c>
      <c r="AU130" s="32" t="s">
        <v>141</v>
      </c>
      <c r="AV130" s="98">
        <f t="shared" si="33"/>
        <v>411.06</v>
      </c>
      <c r="AW130" s="67" t="s">
        <v>141</v>
      </c>
      <c r="AX130" s="32" t="s">
        <v>141</v>
      </c>
      <c r="AY130" s="32" t="s">
        <v>141</v>
      </c>
      <c r="AZ130" s="32" t="s">
        <v>148</v>
      </c>
      <c r="BA130" s="11"/>
    </row>
    <row r="131" spans="1:53" ht="14.25">
      <c r="A131" s="11">
        <f t="shared" si="34"/>
        <v>128</v>
      </c>
      <c r="B131" s="14" t="s">
        <v>28</v>
      </c>
      <c r="C131" s="13" t="s">
        <v>34</v>
      </c>
      <c r="D131" s="13">
        <v>220.1</v>
      </c>
      <c r="E131" s="31">
        <v>3247.6</v>
      </c>
      <c r="F131" s="32">
        <v>167.23</v>
      </c>
      <c r="G131" s="31">
        <v>3080.37</v>
      </c>
      <c r="H131" s="31">
        <v>337.9</v>
      </c>
      <c r="I131" s="33">
        <f aca="true" t="shared" si="35" ref="I131:I194">E131/3.79*1.34</f>
        <v>1148.227968337731</v>
      </c>
      <c r="J131" s="33">
        <f>F131/3.79*1.34</f>
        <v>59.12617414248021</v>
      </c>
      <c r="K131" s="31">
        <f t="shared" si="19"/>
        <v>1089.1017941952507</v>
      </c>
      <c r="L131" s="31">
        <f t="shared" si="20"/>
        <v>119.46860158311345</v>
      </c>
      <c r="M131" s="31">
        <f t="shared" si="21"/>
        <v>1089.1017941952507</v>
      </c>
      <c r="N131" s="31">
        <f t="shared" si="22"/>
        <v>1859.4437994722955</v>
      </c>
      <c r="O131" s="31">
        <f>F131/3.79*2.17</f>
        <v>95.74910290237466</v>
      </c>
      <c r="P131" s="31">
        <f t="shared" si="23"/>
        <v>1763.6946965699206</v>
      </c>
      <c r="Q131" s="31">
        <f t="shared" si="24"/>
        <v>193.4678100263852</v>
      </c>
      <c r="R131" s="31">
        <f t="shared" si="25"/>
        <v>1763.6946965699206</v>
      </c>
      <c r="S131" s="31">
        <f t="shared" si="26"/>
        <v>239.92823218997364</v>
      </c>
      <c r="T131" s="31">
        <f>F131/3.79*0.28</f>
        <v>12.35472295514512</v>
      </c>
      <c r="U131" s="31">
        <f t="shared" si="27"/>
        <v>227.5735092348285</v>
      </c>
      <c r="V131" s="31">
        <f t="shared" si="28"/>
        <v>24.96358839050132</v>
      </c>
      <c r="W131" s="63">
        <f t="shared" si="29"/>
        <v>227.5735092348285</v>
      </c>
      <c r="X131" s="75">
        <v>4984.2</v>
      </c>
      <c r="Y131" s="32" t="s">
        <v>141</v>
      </c>
      <c r="Z131" s="31">
        <v>4984.2</v>
      </c>
      <c r="AA131" s="31">
        <v>3159.82</v>
      </c>
      <c r="AB131" s="31">
        <v>4984.2</v>
      </c>
      <c r="AC131" s="75">
        <v>405.08</v>
      </c>
      <c r="AD131" s="32" t="s">
        <v>141</v>
      </c>
      <c r="AE131" s="31">
        <v>405.08</v>
      </c>
      <c r="AF131" s="32" t="s">
        <v>141</v>
      </c>
      <c r="AG131" s="98">
        <f t="shared" si="30"/>
        <v>405.08</v>
      </c>
      <c r="AH131" s="75">
        <v>1153.56</v>
      </c>
      <c r="AI131" s="32" t="s">
        <v>141</v>
      </c>
      <c r="AJ131" s="31">
        <v>1153.56</v>
      </c>
      <c r="AK131" s="31">
        <v>1073.49</v>
      </c>
      <c r="AL131" s="99">
        <f t="shared" si="31"/>
        <v>1153.56</v>
      </c>
      <c r="AM131" s="77" t="s">
        <v>141</v>
      </c>
      <c r="AN131" s="32" t="s">
        <v>141</v>
      </c>
      <c r="AO131" s="32" t="s">
        <v>141</v>
      </c>
      <c r="AP131" s="32" t="s">
        <v>141</v>
      </c>
      <c r="AQ131" s="98" t="str">
        <f t="shared" si="32"/>
        <v>0, 00</v>
      </c>
      <c r="AR131" s="75">
        <v>134.88</v>
      </c>
      <c r="AS131" s="32" t="s">
        <v>141</v>
      </c>
      <c r="AT131" s="31">
        <v>134.88</v>
      </c>
      <c r="AU131" s="31">
        <v>79.88</v>
      </c>
      <c r="AV131" s="98">
        <f t="shared" si="33"/>
        <v>134.88</v>
      </c>
      <c r="AW131" s="67" t="s">
        <v>141</v>
      </c>
      <c r="AX131" s="32" t="s">
        <v>141</v>
      </c>
      <c r="AY131" s="32" t="s">
        <v>141</v>
      </c>
      <c r="AZ131" s="32" t="s">
        <v>141</v>
      </c>
      <c r="BA131" s="11"/>
    </row>
    <row r="132" spans="1:53" ht="14.25">
      <c r="A132" s="11">
        <f t="shared" si="34"/>
        <v>129</v>
      </c>
      <c r="B132" s="14" t="s">
        <v>28</v>
      </c>
      <c r="C132" s="13">
        <v>44</v>
      </c>
      <c r="D132" s="13">
        <v>483.6</v>
      </c>
      <c r="E132" s="31">
        <v>19769.68</v>
      </c>
      <c r="F132" s="32" t="s">
        <v>141</v>
      </c>
      <c r="G132" s="31">
        <v>19769.68</v>
      </c>
      <c r="H132" s="31">
        <v>19617.82</v>
      </c>
      <c r="I132" s="33">
        <f t="shared" si="35"/>
        <v>6989.807704485488</v>
      </c>
      <c r="J132" s="33">
        <v>0</v>
      </c>
      <c r="K132" s="31">
        <f t="shared" si="19"/>
        <v>6989.807704485488</v>
      </c>
      <c r="L132" s="31">
        <f t="shared" si="20"/>
        <v>6936.1157783641165</v>
      </c>
      <c r="M132" s="31">
        <f t="shared" si="21"/>
        <v>6989.807704485488</v>
      </c>
      <c r="N132" s="31">
        <f t="shared" si="22"/>
        <v>11319.315461741424</v>
      </c>
      <c r="O132" s="31">
        <v>0</v>
      </c>
      <c r="P132" s="31">
        <f t="shared" si="23"/>
        <v>11319.315461741424</v>
      </c>
      <c r="Q132" s="31">
        <f t="shared" si="24"/>
        <v>11232.366596306068</v>
      </c>
      <c r="R132" s="31">
        <f t="shared" si="25"/>
        <v>11319.315461741424</v>
      </c>
      <c r="S132" s="31">
        <f t="shared" si="26"/>
        <v>1460.5568337730872</v>
      </c>
      <c r="T132" s="31">
        <v>0</v>
      </c>
      <c r="U132" s="31">
        <f t="shared" si="27"/>
        <v>1460.5568337730872</v>
      </c>
      <c r="V132" s="31">
        <f t="shared" si="28"/>
        <v>1449.3376253298154</v>
      </c>
      <c r="W132" s="63">
        <f t="shared" si="29"/>
        <v>1460.5568337730872</v>
      </c>
      <c r="X132" s="75">
        <v>11258.4</v>
      </c>
      <c r="Y132" s="32" t="s">
        <v>141</v>
      </c>
      <c r="Z132" s="31">
        <v>11258.4</v>
      </c>
      <c r="AA132" s="31">
        <v>10750.87</v>
      </c>
      <c r="AB132" s="31">
        <v>11258.4</v>
      </c>
      <c r="AC132" s="75">
        <v>2243.92</v>
      </c>
      <c r="AD132" s="32" t="s">
        <v>141</v>
      </c>
      <c r="AE132" s="31">
        <v>2243.92</v>
      </c>
      <c r="AF132" s="31">
        <v>1240.29</v>
      </c>
      <c r="AG132" s="98">
        <f t="shared" si="30"/>
        <v>2243.92</v>
      </c>
      <c r="AH132" s="77" t="s">
        <v>141</v>
      </c>
      <c r="AI132" s="32" t="s">
        <v>141</v>
      </c>
      <c r="AJ132" s="32" t="s">
        <v>141</v>
      </c>
      <c r="AK132" s="32" t="s">
        <v>141</v>
      </c>
      <c r="AL132" s="99" t="str">
        <f t="shared" si="31"/>
        <v>0, 00</v>
      </c>
      <c r="AM132" s="75">
        <v>6702.56</v>
      </c>
      <c r="AN132" s="32" t="s">
        <v>141</v>
      </c>
      <c r="AO132" s="31">
        <v>6702.56</v>
      </c>
      <c r="AP132" s="31">
        <v>5957.13</v>
      </c>
      <c r="AQ132" s="98">
        <f t="shared" si="32"/>
        <v>6702.56</v>
      </c>
      <c r="AR132" s="75">
        <v>304.68</v>
      </c>
      <c r="AS132" s="32" t="s">
        <v>141</v>
      </c>
      <c r="AT132" s="31">
        <v>304.68</v>
      </c>
      <c r="AU132" s="31">
        <v>231.86</v>
      </c>
      <c r="AV132" s="98">
        <f t="shared" si="33"/>
        <v>304.68</v>
      </c>
      <c r="AW132" s="67" t="s">
        <v>141</v>
      </c>
      <c r="AX132" s="32" t="s">
        <v>141</v>
      </c>
      <c r="AY132" s="32" t="s">
        <v>141</v>
      </c>
      <c r="AZ132" s="32" t="s">
        <v>141</v>
      </c>
      <c r="BA132" s="11"/>
    </row>
    <row r="133" spans="1:53" ht="14.25">
      <c r="A133" s="11">
        <f t="shared" si="34"/>
        <v>130</v>
      </c>
      <c r="B133" s="14" t="s">
        <v>28</v>
      </c>
      <c r="C133" s="13">
        <v>45</v>
      </c>
      <c r="D133" s="13">
        <v>761.9</v>
      </c>
      <c r="E133" s="31">
        <v>32092.9</v>
      </c>
      <c r="F133" s="31">
        <v>1518.07</v>
      </c>
      <c r="G133" s="31">
        <v>30574.83</v>
      </c>
      <c r="H133" s="31">
        <v>17062.88</v>
      </c>
      <c r="I133" s="33">
        <f t="shared" si="35"/>
        <v>11346.830079155674</v>
      </c>
      <c r="J133" s="33">
        <f>F133/3.79*1.34</f>
        <v>536.7318733509235</v>
      </c>
      <c r="K133" s="31">
        <f t="shared" si="19"/>
        <v>10810.09820580475</v>
      </c>
      <c r="L133" s="31">
        <f t="shared" si="20"/>
        <v>6032.786068601584</v>
      </c>
      <c r="M133" s="31">
        <f t="shared" si="21"/>
        <v>10810.09820580475</v>
      </c>
      <c r="N133" s="31">
        <f t="shared" si="22"/>
        <v>18375.09050131926</v>
      </c>
      <c r="O133" s="31">
        <f>F133/3.79*2.17</f>
        <v>869.185197889182</v>
      </c>
      <c r="P133" s="31">
        <f t="shared" si="23"/>
        <v>17505.905303430078</v>
      </c>
      <c r="Q133" s="31">
        <f t="shared" si="24"/>
        <v>9769.511767810027</v>
      </c>
      <c r="R133" s="31">
        <f t="shared" si="25"/>
        <v>17505.905303430078</v>
      </c>
      <c r="S133" s="31">
        <f t="shared" si="26"/>
        <v>2370.979419525066</v>
      </c>
      <c r="T133" s="31">
        <f>F133/3.79*0.28</f>
        <v>112.15292875989446</v>
      </c>
      <c r="U133" s="31">
        <f t="shared" si="27"/>
        <v>2258.826490765172</v>
      </c>
      <c r="V133" s="31">
        <f t="shared" si="28"/>
        <v>1260.5821635883908</v>
      </c>
      <c r="W133" s="63">
        <f t="shared" si="29"/>
        <v>2258.826490765172</v>
      </c>
      <c r="X133" s="75">
        <v>17662.56</v>
      </c>
      <c r="Y133" s="31">
        <v>144.91</v>
      </c>
      <c r="Z133" s="31">
        <v>17517.65</v>
      </c>
      <c r="AA133" s="31">
        <v>11318.36</v>
      </c>
      <c r="AB133" s="31">
        <v>17517.65</v>
      </c>
      <c r="AC133" s="75">
        <v>3520.34</v>
      </c>
      <c r="AD133" s="32" t="s">
        <v>141</v>
      </c>
      <c r="AE133" s="31">
        <v>3520.34</v>
      </c>
      <c r="AF133" s="31">
        <v>2953.07</v>
      </c>
      <c r="AG133" s="98">
        <f t="shared" si="30"/>
        <v>3520.34</v>
      </c>
      <c r="AH133" s="77" t="s">
        <v>141</v>
      </c>
      <c r="AI133" s="32" t="s">
        <v>141</v>
      </c>
      <c r="AJ133" s="32" t="s">
        <v>141</v>
      </c>
      <c r="AK133" s="32" t="s">
        <v>141</v>
      </c>
      <c r="AL133" s="99" t="str">
        <f t="shared" si="31"/>
        <v>0, 00</v>
      </c>
      <c r="AM133" s="75">
        <v>477.98</v>
      </c>
      <c r="AN133" s="32" t="s">
        <v>141</v>
      </c>
      <c r="AO133" s="31">
        <v>477.98</v>
      </c>
      <c r="AP133" s="31">
        <v>6218.5</v>
      </c>
      <c r="AQ133" s="98">
        <f t="shared" si="32"/>
        <v>477.98</v>
      </c>
      <c r="AR133" s="75">
        <v>477.98</v>
      </c>
      <c r="AS133" s="32" t="s">
        <v>141</v>
      </c>
      <c r="AT133" s="31">
        <v>477.98</v>
      </c>
      <c r="AU133" s="31">
        <v>774.83</v>
      </c>
      <c r="AV133" s="98">
        <f t="shared" si="33"/>
        <v>477.98</v>
      </c>
      <c r="AW133" s="67" t="s">
        <v>141</v>
      </c>
      <c r="AX133" s="32" t="s">
        <v>141</v>
      </c>
      <c r="AY133" s="32" t="s">
        <v>141</v>
      </c>
      <c r="AZ133" s="32" t="s">
        <v>141</v>
      </c>
      <c r="BA133" s="11"/>
    </row>
    <row r="134" spans="1:53" ht="14.25">
      <c r="A134" s="11">
        <f t="shared" si="34"/>
        <v>131</v>
      </c>
      <c r="B134" s="14" t="s">
        <v>28</v>
      </c>
      <c r="C134" s="13">
        <v>46</v>
      </c>
      <c r="D134" s="13">
        <v>218.7</v>
      </c>
      <c r="E134" s="31">
        <v>8932.28</v>
      </c>
      <c r="F134" s="32" t="s">
        <v>141</v>
      </c>
      <c r="G134" s="31">
        <v>8932.28</v>
      </c>
      <c r="H134" s="31">
        <v>7388.31</v>
      </c>
      <c r="I134" s="33">
        <f t="shared" si="35"/>
        <v>3158.1148284960427</v>
      </c>
      <c r="J134" s="33">
        <v>0</v>
      </c>
      <c r="K134" s="31">
        <f t="shared" si="19"/>
        <v>3158.1148284960427</v>
      </c>
      <c r="L134" s="31">
        <f t="shared" si="20"/>
        <v>2612.2256992084435</v>
      </c>
      <c r="M134" s="31">
        <f t="shared" si="21"/>
        <v>3158.1148284960427</v>
      </c>
      <c r="N134" s="31">
        <f t="shared" si="22"/>
        <v>5114.260580474935</v>
      </c>
      <c r="O134" s="31">
        <v>0</v>
      </c>
      <c r="P134" s="31">
        <f t="shared" si="23"/>
        <v>5114.260580474935</v>
      </c>
      <c r="Q134" s="31">
        <f t="shared" si="24"/>
        <v>4230.246094986807</v>
      </c>
      <c r="R134" s="31">
        <f t="shared" si="25"/>
        <v>5114.260580474935</v>
      </c>
      <c r="S134" s="31">
        <f t="shared" si="26"/>
        <v>659.9045910290239</v>
      </c>
      <c r="T134" s="31">
        <v>0</v>
      </c>
      <c r="U134" s="31">
        <f t="shared" si="27"/>
        <v>659.9045910290239</v>
      </c>
      <c r="V134" s="31">
        <f t="shared" si="28"/>
        <v>545.8382058047494</v>
      </c>
      <c r="W134" s="63">
        <f t="shared" si="29"/>
        <v>659.9045910290239</v>
      </c>
      <c r="X134" s="75">
        <v>5026.68</v>
      </c>
      <c r="Y134" s="32" t="s">
        <v>141</v>
      </c>
      <c r="Z134" s="31">
        <v>5086.68</v>
      </c>
      <c r="AA134" s="31">
        <v>4092.62</v>
      </c>
      <c r="AB134" s="31">
        <v>5086.68</v>
      </c>
      <c r="AC134" s="75">
        <v>1013.84</v>
      </c>
      <c r="AD134" s="32" t="s">
        <v>141</v>
      </c>
      <c r="AE134" s="31">
        <v>1013.84</v>
      </c>
      <c r="AF134" s="31">
        <v>591.85</v>
      </c>
      <c r="AG134" s="98">
        <f t="shared" si="30"/>
        <v>1013.84</v>
      </c>
      <c r="AH134" s="77" t="s">
        <v>141</v>
      </c>
      <c r="AI134" s="32" t="s">
        <v>141</v>
      </c>
      <c r="AJ134" s="32" t="s">
        <v>141</v>
      </c>
      <c r="AK134" s="32" t="s">
        <v>141</v>
      </c>
      <c r="AL134" s="99" t="str">
        <f t="shared" si="31"/>
        <v>0, 00</v>
      </c>
      <c r="AM134" s="75">
        <v>3028.4</v>
      </c>
      <c r="AN134" s="32" t="s">
        <v>141</v>
      </c>
      <c r="AO134" s="31">
        <v>3028.4</v>
      </c>
      <c r="AP134" s="31">
        <v>2312.94</v>
      </c>
      <c r="AQ134" s="98">
        <f t="shared" si="32"/>
        <v>3028.4</v>
      </c>
      <c r="AR134" s="75">
        <v>137.65</v>
      </c>
      <c r="AS134" s="32" t="s">
        <v>141</v>
      </c>
      <c r="AT134" s="31">
        <v>137.65</v>
      </c>
      <c r="AU134" s="31">
        <v>122</v>
      </c>
      <c r="AV134" s="98">
        <f t="shared" si="33"/>
        <v>137.65</v>
      </c>
      <c r="AW134" s="67" t="s">
        <v>141</v>
      </c>
      <c r="AX134" s="31" t="s">
        <v>141</v>
      </c>
      <c r="AY134" s="31" t="s">
        <v>141</v>
      </c>
      <c r="AZ134" s="31" t="s">
        <v>141</v>
      </c>
      <c r="BA134" s="11"/>
    </row>
    <row r="135" spans="1:53" ht="14.25">
      <c r="A135" s="11">
        <f t="shared" si="34"/>
        <v>132</v>
      </c>
      <c r="B135" s="14" t="s">
        <v>28</v>
      </c>
      <c r="C135" s="13">
        <v>50</v>
      </c>
      <c r="D135" s="13">
        <f>1200.9+1243.2</f>
        <v>2444.1000000000004</v>
      </c>
      <c r="E135" s="31">
        <v>100410.12</v>
      </c>
      <c r="F135" s="32" t="s">
        <v>141</v>
      </c>
      <c r="G135" s="31">
        <v>100410.12</v>
      </c>
      <c r="H135" s="31">
        <v>86718.93</v>
      </c>
      <c r="I135" s="33">
        <f t="shared" si="35"/>
        <v>35501.20337730871</v>
      </c>
      <c r="J135" s="33">
        <v>0</v>
      </c>
      <c r="K135" s="31">
        <f aca="true" t="shared" si="36" ref="K135:K198">G135/3.79*1.34</f>
        <v>35501.20337730871</v>
      </c>
      <c r="L135" s="31">
        <f aca="true" t="shared" si="37" ref="L135:L198">H135/3.79*1.34</f>
        <v>30660.518786279685</v>
      </c>
      <c r="M135" s="31">
        <f aca="true" t="shared" si="38" ref="M135:M198">K135</f>
        <v>35501.20337730871</v>
      </c>
      <c r="N135" s="31">
        <f aca="true" t="shared" si="39" ref="N135:N198">E135/3.79*2.17</f>
        <v>57490.75472295514</v>
      </c>
      <c r="O135" s="31">
        <v>0</v>
      </c>
      <c r="P135" s="31">
        <f aca="true" t="shared" si="40" ref="P135:P198">G135/3.79*2.17</f>
        <v>57490.75472295514</v>
      </c>
      <c r="Q135" s="31">
        <f aca="true" t="shared" si="41" ref="Q135:Q198">H135/3.79*2.17</f>
        <v>49651.73564643799</v>
      </c>
      <c r="R135" s="31">
        <f aca="true" t="shared" si="42" ref="R135:R198">P135</f>
        <v>57490.75472295514</v>
      </c>
      <c r="S135" s="31">
        <f aca="true" t="shared" si="43" ref="S135:S198">E135/3.79*0.28</f>
        <v>7418.161899736148</v>
      </c>
      <c r="T135" s="31">
        <v>0</v>
      </c>
      <c r="U135" s="31">
        <f aca="true" t="shared" si="44" ref="U135:U198">G135/3.79*0.28</f>
        <v>7418.161899736148</v>
      </c>
      <c r="V135" s="31">
        <f aca="true" t="shared" si="45" ref="V135:V198">H135/3.79*0.28</f>
        <v>6406.675567282322</v>
      </c>
      <c r="W135" s="63">
        <f aca="true" t="shared" si="46" ref="W135:W198">U135</f>
        <v>7418.161899736148</v>
      </c>
      <c r="X135" s="75">
        <v>57180.36</v>
      </c>
      <c r="Y135" s="32" t="s">
        <v>141</v>
      </c>
      <c r="Z135" s="31">
        <v>57180.36</v>
      </c>
      <c r="AA135" s="31">
        <v>47181.51</v>
      </c>
      <c r="AB135" s="31">
        <v>57180.36</v>
      </c>
      <c r="AC135" s="75">
        <v>11396.88</v>
      </c>
      <c r="AD135" s="32" t="s">
        <v>141</v>
      </c>
      <c r="AE135" s="31">
        <v>11396.88</v>
      </c>
      <c r="AF135" s="31">
        <v>5424.69</v>
      </c>
      <c r="AG135" s="98">
        <f aca="true" t="shared" si="47" ref="AG135:AG198">AE135</f>
        <v>11396.88</v>
      </c>
      <c r="AH135" s="77" t="s">
        <v>141</v>
      </c>
      <c r="AI135" s="32" t="s">
        <v>141</v>
      </c>
      <c r="AJ135" s="32" t="s">
        <v>141</v>
      </c>
      <c r="AK135" s="32" t="s">
        <v>141</v>
      </c>
      <c r="AL135" s="99" t="str">
        <f aca="true" t="shared" si="48" ref="AL135:AL198">AJ135</f>
        <v>0, 00</v>
      </c>
      <c r="AM135" s="75">
        <v>34043.2</v>
      </c>
      <c r="AN135" s="32" t="s">
        <v>141</v>
      </c>
      <c r="AO135" s="31">
        <v>34043.2</v>
      </c>
      <c r="AP135" s="31">
        <v>25489.87</v>
      </c>
      <c r="AQ135" s="98">
        <f aca="true" t="shared" si="49" ref="AQ135:AQ198">AO135</f>
        <v>34043.2</v>
      </c>
      <c r="AR135" s="75">
        <v>1547.36</v>
      </c>
      <c r="AS135" s="32" t="s">
        <v>141</v>
      </c>
      <c r="AT135" s="31">
        <v>1547.36</v>
      </c>
      <c r="AU135" s="31">
        <v>1281.239</v>
      </c>
      <c r="AV135" s="98">
        <f aca="true" t="shared" si="50" ref="AV135:AV198">AT135</f>
        <v>1547.36</v>
      </c>
      <c r="AW135" s="67" t="s">
        <v>141</v>
      </c>
      <c r="AX135" s="32" t="s">
        <v>141</v>
      </c>
      <c r="AY135" s="32" t="s">
        <v>141</v>
      </c>
      <c r="AZ135" s="32" t="s">
        <v>141</v>
      </c>
      <c r="BA135" s="11"/>
    </row>
    <row r="136" spans="1:53" ht="14.25">
      <c r="A136" s="11">
        <v>133</v>
      </c>
      <c r="B136" s="14" t="s">
        <v>28</v>
      </c>
      <c r="C136" s="13">
        <v>54</v>
      </c>
      <c r="D136" s="13">
        <v>1263.8</v>
      </c>
      <c r="E136" s="31">
        <v>51655.88</v>
      </c>
      <c r="F136" s="32" t="s">
        <v>141</v>
      </c>
      <c r="G136" s="31">
        <v>51655.88</v>
      </c>
      <c r="H136" s="31">
        <v>50119.72</v>
      </c>
      <c r="I136" s="33">
        <f t="shared" si="35"/>
        <v>18263.556517150395</v>
      </c>
      <c r="J136" s="33">
        <v>0</v>
      </c>
      <c r="K136" s="31">
        <f t="shared" si="36"/>
        <v>18263.556517150395</v>
      </c>
      <c r="L136" s="31">
        <f t="shared" si="37"/>
        <v>17720.428707124014</v>
      </c>
      <c r="M136" s="31">
        <f t="shared" si="38"/>
        <v>18263.556517150395</v>
      </c>
      <c r="N136" s="31">
        <f t="shared" si="39"/>
        <v>29576.057941952506</v>
      </c>
      <c r="O136" s="31">
        <v>0</v>
      </c>
      <c r="P136" s="31">
        <f t="shared" si="40"/>
        <v>29576.057941952506</v>
      </c>
      <c r="Q136" s="31">
        <f t="shared" si="41"/>
        <v>28696.515145118734</v>
      </c>
      <c r="R136" s="31">
        <f t="shared" si="42"/>
        <v>29576.057941952506</v>
      </c>
      <c r="S136" s="31">
        <f t="shared" si="43"/>
        <v>3816.2655408970977</v>
      </c>
      <c r="T136" s="31">
        <v>0</v>
      </c>
      <c r="U136" s="31">
        <f t="shared" si="44"/>
        <v>3816.2655408970977</v>
      </c>
      <c r="V136" s="31">
        <f t="shared" si="45"/>
        <v>3702.7761477572567</v>
      </c>
      <c r="W136" s="63">
        <f t="shared" si="46"/>
        <v>3816.2655408970977</v>
      </c>
      <c r="X136" s="75">
        <v>29416.8</v>
      </c>
      <c r="Y136" s="32" t="s">
        <v>141</v>
      </c>
      <c r="Z136" s="31">
        <v>29416.8</v>
      </c>
      <c r="AA136" s="31">
        <v>27398.37</v>
      </c>
      <c r="AB136" s="31">
        <v>29416.8</v>
      </c>
      <c r="AC136" s="75">
        <v>5863.08</v>
      </c>
      <c r="AD136" s="32" t="s">
        <v>141</v>
      </c>
      <c r="AE136" s="31">
        <v>5863.08</v>
      </c>
      <c r="AF136" s="31">
        <v>31870.5</v>
      </c>
      <c r="AG136" s="98">
        <f t="shared" si="47"/>
        <v>5863.08</v>
      </c>
      <c r="AH136" s="77" t="s">
        <v>141</v>
      </c>
      <c r="AI136" s="32" t="s">
        <v>141</v>
      </c>
      <c r="AJ136" s="32" t="s">
        <v>141</v>
      </c>
      <c r="AK136" s="32" t="s">
        <v>141</v>
      </c>
      <c r="AL136" s="99" t="str">
        <f t="shared" si="48"/>
        <v>0, 00</v>
      </c>
      <c r="AM136" s="75">
        <v>17513.38</v>
      </c>
      <c r="AN136" s="32" t="s">
        <v>141</v>
      </c>
      <c r="AO136" s="31">
        <v>17513.38</v>
      </c>
      <c r="AP136" s="31">
        <v>15101.9</v>
      </c>
      <c r="AQ136" s="98">
        <f t="shared" si="49"/>
        <v>17513.38</v>
      </c>
      <c r="AR136" s="75">
        <v>796.05</v>
      </c>
      <c r="AS136" s="32" t="s">
        <v>141</v>
      </c>
      <c r="AT136" s="31">
        <v>796.05</v>
      </c>
      <c r="AU136" s="31">
        <v>634.61</v>
      </c>
      <c r="AV136" s="98">
        <f t="shared" si="50"/>
        <v>796.05</v>
      </c>
      <c r="AW136" s="67" t="s">
        <v>141</v>
      </c>
      <c r="AX136" s="32" t="s">
        <v>141</v>
      </c>
      <c r="AY136" s="32" t="s">
        <v>141</v>
      </c>
      <c r="AZ136" s="32" t="s">
        <v>141</v>
      </c>
      <c r="BA136" s="11"/>
    </row>
    <row r="137" spans="1:53" ht="14.25">
      <c r="A137" s="11">
        <f t="shared" si="34"/>
        <v>134</v>
      </c>
      <c r="B137" s="14" t="s">
        <v>28</v>
      </c>
      <c r="C137" s="13">
        <v>56</v>
      </c>
      <c r="D137" s="13">
        <v>219.2</v>
      </c>
      <c r="E137" s="31">
        <v>15589.44</v>
      </c>
      <c r="F137" s="32" t="s">
        <v>141</v>
      </c>
      <c r="G137" s="31">
        <v>15589.44</v>
      </c>
      <c r="H137" s="31">
        <v>12869.27</v>
      </c>
      <c r="I137" s="33">
        <f t="shared" si="35"/>
        <v>5511.833667546174</v>
      </c>
      <c r="J137" s="33">
        <v>0</v>
      </c>
      <c r="K137" s="31">
        <f t="shared" si="36"/>
        <v>5511.833667546174</v>
      </c>
      <c r="L137" s="31">
        <f t="shared" si="37"/>
        <v>4550.084907651715</v>
      </c>
      <c r="M137" s="31">
        <f t="shared" si="38"/>
        <v>5511.833667546174</v>
      </c>
      <c r="N137" s="31">
        <f t="shared" si="39"/>
        <v>8925.879894459104</v>
      </c>
      <c r="O137" s="31">
        <v>0</v>
      </c>
      <c r="P137" s="31">
        <f t="shared" si="40"/>
        <v>8925.879894459104</v>
      </c>
      <c r="Q137" s="31">
        <f t="shared" si="41"/>
        <v>7368.421081794195</v>
      </c>
      <c r="R137" s="31">
        <f t="shared" si="42"/>
        <v>8925.879894459104</v>
      </c>
      <c r="S137" s="31">
        <f t="shared" si="43"/>
        <v>1151.726437994723</v>
      </c>
      <c r="T137" s="31">
        <v>0</v>
      </c>
      <c r="U137" s="31">
        <f t="shared" si="44"/>
        <v>1151.726437994723</v>
      </c>
      <c r="V137" s="31">
        <f t="shared" si="45"/>
        <v>950.7640105540899</v>
      </c>
      <c r="W137" s="63">
        <f t="shared" si="46"/>
        <v>1151.726437994723</v>
      </c>
      <c r="X137" s="77" t="s">
        <v>141</v>
      </c>
      <c r="Y137" s="32" t="s">
        <v>141</v>
      </c>
      <c r="Z137" s="32" t="s">
        <v>141</v>
      </c>
      <c r="AA137" s="32" t="s">
        <v>141</v>
      </c>
      <c r="AB137" s="32" t="s">
        <v>141</v>
      </c>
      <c r="AC137" s="75">
        <v>1017.1</v>
      </c>
      <c r="AD137" s="32" t="s">
        <v>141</v>
      </c>
      <c r="AE137" s="31">
        <v>1017.1</v>
      </c>
      <c r="AF137" s="32">
        <v>601.51</v>
      </c>
      <c r="AG137" s="98">
        <f t="shared" si="47"/>
        <v>1017.1</v>
      </c>
      <c r="AH137" s="77" t="s">
        <v>141</v>
      </c>
      <c r="AI137" s="32" t="s">
        <v>141</v>
      </c>
      <c r="AJ137" s="32" t="s">
        <v>141</v>
      </c>
      <c r="AK137" s="32" t="s">
        <v>141</v>
      </c>
      <c r="AL137" s="99" t="str">
        <f t="shared" si="48"/>
        <v>0, 00</v>
      </c>
      <c r="AM137" s="75">
        <v>3038.22</v>
      </c>
      <c r="AN137" s="32" t="s">
        <v>141</v>
      </c>
      <c r="AO137" s="31">
        <v>3038.22</v>
      </c>
      <c r="AP137" s="31">
        <v>2360.12</v>
      </c>
      <c r="AQ137" s="98">
        <f t="shared" si="49"/>
        <v>3038.22</v>
      </c>
      <c r="AR137" s="75">
        <v>138.1</v>
      </c>
      <c r="AS137" s="32" t="s">
        <v>141</v>
      </c>
      <c r="AT137" s="31">
        <v>138.1</v>
      </c>
      <c r="AU137" s="31">
        <v>95.2</v>
      </c>
      <c r="AV137" s="98">
        <f t="shared" si="50"/>
        <v>138.1</v>
      </c>
      <c r="AW137" s="67" t="s">
        <v>141</v>
      </c>
      <c r="AX137" s="32" t="s">
        <v>141</v>
      </c>
      <c r="AY137" s="32" t="s">
        <v>141</v>
      </c>
      <c r="AZ137" s="32" t="s">
        <v>141</v>
      </c>
      <c r="BA137" s="11"/>
    </row>
    <row r="138" spans="1:53" ht="14.25">
      <c r="A138" s="11">
        <f t="shared" si="34"/>
        <v>135</v>
      </c>
      <c r="B138" s="14" t="s">
        <v>28</v>
      </c>
      <c r="C138" s="13">
        <v>60</v>
      </c>
      <c r="D138" s="13">
        <v>1245</v>
      </c>
      <c r="E138" s="31">
        <v>50834.18</v>
      </c>
      <c r="F138" s="32" t="s">
        <v>141</v>
      </c>
      <c r="G138" s="31">
        <v>50834.18</v>
      </c>
      <c r="H138" s="31">
        <v>50932.13</v>
      </c>
      <c r="I138" s="33">
        <f t="shared" si="35"/>
        <v>17973.03461741425</v>
      </c>
      <c r="J138" s="33">
        <v>0</v>
      </c>
      <c r="K138" s="31">
        <f t="shared" si="36"/>
        <v>17973.03461741425</v>
      </c>
      <c r="L138" s="31">
        <f t="shared" si="37"/>
        <v>18007.666015831135</v>
      </c>
      <c r="M138" s="31">
        <f t="shared" si="38"/>
        <v>17973.03461741425</v>
      </c>
      <c r="N138" s="31">
        <f t="shared" si="39"/>
        <v>29105.585910290236</v>
      </c>
      <c r="O138" s="31">
        <v>0</v>
      </c>
      <c r="P138" s="31">
        <f t="shared" si="40"/>
        <v>29105.585910290236</v>
      </c>
      <c r="Q138" s="31">
        <f t="shared" si="41"/>
        <v>29161.66810026385</v>
      </c>
      <c r="R138" s="31">
        <f t="shared" si="42"/>
        <v>29105.585910290236</v>
      </c>
      <c r="S138" s="31">
        <f t="shared" si="43"/>
        <v>3755.5594722955148</v>
      </c>
      <c r="T138" s="31">
        <v>0</v>
      </c>
      <c r="U138" s="31">
        <f t="shared" si="44"/>
        <v>3755.5594722955148</v>
      </c>
      <c r="V138" s="31">
        <f t="shared" si="45"/>
        <v>3762.7958839050134</v>
      </c>
      <c r="W138" s="63">
        <f t="shared" si="46"/>
        <v>3755.5594722955148</v>
      </c>
      <c r="X138" s="75">
        <v>28948.68</v>
      </c>
      <c r="Y138" s="32" t="s">
        <v>141</v>
      </c>
      <c r="Z138" s="31">
        <v>28948.68</v>
      </c>
      <c r="AA138" s="31">
        <v>27598.2</v>
      </c>
      <c r="AB138" s="31">
        <v>28948.68</v>
      </c>
      <c r="AC138" s="75">
        <v>5769.82</v>
      </c>
      <c r="AD138" s="32" t="s">
        <v>141</v>
      </c>
      <c r="AE138" s="31">
        <v>5769.82</v>
      </c>
      <c r="AF138" s="31">
        <v>2642.8</v>
      </c>
      <c r="AG138" s="98">
        <f t="shared" si="47"/>
        <v>5769.82</v>
      </c>
      <c r="AH138" s="77" t="s">
        <v>141</v>
      </c>
      <c r="AI138" s="32" t="s">
        <v>141</v>
      </c>
      <c r="AJ138" s="32" t="s">
        <v>141</v>
      </c>
      <c r="AK138" s="32" t="s">
        <v>141</v>
      </c>
      <c r="AL138" s="99" t="str">
        <f t="shared" si="48"/>
        <v>0, 00</v>
      </c>
      <c r="AM138" s="75">
        <v>17234.92</v>
      </c>
      <c r="AN138" s="32" t="s">
        <v>141</v>
      </c>
      <c r="AO138" s="31">
        <v>17234.92</v>
      </c>
      <c r="AP138" s="31">
        <v>14926.2</v>
      </c>
      <c r="AQ138" s="98">
        <f t="shared" si="49"/>
        <v>17234.92</v>
      </c>
      <c r="AR138" s="75">
        <v>783.38</v>
      </c>
      <c r="AS138" s="32" t="s">
        <v>141</v>
      </c>
      <c r="AT138" s="31">
        <v>783.38</v>
      </c>
      <c r="AU138" s="31">
        <v>644.43</v>
      </c>
      <c r="AV138" s="98">
        <f t="shared" si="50"/>
        <v>783.38</v>
      </c>
      <c r="AW138" s="67" t="s">
        <v>141</v>
      </c>
      <c r="AX138" s="32" t="s">
        <v>141</v>
      </c>
      <c r="AY138" s="32" t="s">
        <v>141</v>
      </c>
      <c r="AZ138" s="32" t="s">
        <v>141</v>
      </c>
      <c r="BA138" s="11"/>
    </row>
    <row r="139" spans="1:53" ht="14.25">
      <c r="A139" s="11">
        <f t="shared" si="34"/>
        <v>136</v>
      </c>
      <c r="B139" s="14" t="s">
        <v>28</v>
      </c>
      <c r="C139" s="13">
        <v>64</v>
      </c>
      <c r="D139" s="13">
        <v>1923.4</v>
      </c>
      <c r="E139" s="31">
        <v>76046.12</v>
      </c>
      <c r="F139" s="32" t="s">
        <v>141</v>
      </c>
      <c r="G139" s="31">
        <v>76046.12</v>
      </c>
      <c r="H139" s="31">
        <v>68545.98</v>
      </c>
      <c r="I139" s="33">
        <f t="shared" si="35"/>
        <v>26887.018680738784</v>
      </c>
      <c r="J139" s="33">
        <v>0</v>
      </c>
      <c r="K139" s="31">
        <f t="shared" si="36"/>
        <v>26887.018680738784</v>
      </c>
      <c r="L139" s="31">
        <f t="shared" si="37"/>
        <v>24235.25414248021</v>
      </c>
      <c r="M139" s="31">
        <f t="shared" si="38"/>
        <v>26887.018680738784</v>
      </c>
      <c r="N139" s="31">
        <f t="shared" si="39"/>
        <v>43540.91831134564</v>
      </c>
      <c r="O139" s="31">
        <v>0</v>
      </c>
      <c r="P139" s="31">
        <f t="shared" si="40"/>
        <v>43540.91831134564</v>
      </c>
      <c r="Q139" s="31">
        <f t="shared" si="41"/>
        <v>39246.64290237467</v>
      </c>
      <c r="R139" s="31">
        <f t="shared" si="42"/>
        <v>43540.91831134564</v>
      </c>
      <c r="S139" s="31">
        <f t="shared" si="43"/>
        <v>5618.183007915567</v>
      </c>
      <c r="T139" s="31">
        <v>0</v>
      </c>
      <c r="U139" s="31">
        <f t="shared" si="44"/>
        <v>5618.183007915567</v>
      </c>
      <c r="V139" s="31">
        <f t="shared" si="45"/>
        <v>5064.082955145119</v>
      </c>
      <c r="W139" s="63">
        <f t="shared" si="46"/>
        <v>5618.183007915567</v>
      </c>
      <c r="X139" s="75">
        <v>43305.42</v>
      </c>
      <c r="Y139" s="32" t="s">
        <v>141</v>
      </c>
      <c r="Z139" s="31">
        <v>43305.42</v>
      </c>
      <c r="AA139" s="31">
        <v>37064.21</v>
      </c>
      <c r="AB139" s="31">
        <v>43305.42</v>
      </c>
      <c r="AC139" s="75">
        <v>8629.92</v>
      </c>
      <c r="AD139" s="32" t="s">
        <v>141</v>
      </c>
      <c r="AE139" s="31">
        <v>8629.92</v>
      </c>
      <c r="AF139" s="31">
        <v>3690.58</v>
      </c>
      <c r="AG139" s="98">
        <f t="shared" si="47"/>
        <v>8629.92</v>
      </c>
      <c r="AH139" s="77" t="s">
        <v>141</v>
      </c>
      <c r="AI139" s="32" t="s">
        <v>141</v>
      </c>
      <c r="AJ139" s="32" t="s">
        <v>141</v>
      </c>
      <c r="AK139" s="32" t="s">
        <v>141</v>
      </c>
      <c r="AL139" s="99" t="str">
        <f t="shared" si="48"/>
        <v>0, 00</v>
      </c>
      <c r="AM139" s="75">
        <v>25781.7</v>
      </c>
      <c r="AN139" s="32" t="s">
        <v>141</v>
      </c>
      <c r="AO139" s="31">
        <v>25781.7</v>
      </c>
      <c r="AP139" s="31">
        <v>20148.56</v>
      </c>
      <c r="AQ139" s="98">
        <f t="shared" si="49"/>
        <v>25781.7</v>
      </c>
      <c r="AR139" s="75">
        <v>1171.69</v>
      </c>
      <c r="AS139" s="32" t="s">
        <v>141</v>
      </c>
      <c r="AT139" s="31">
        <v>1171.69</v>
      </c>
      <c r="AU139" s="31">
        <v>793.65</v>
      </c>
      <c r="AV139" s="98">
        <f t="shared" si="50"/>
        <v>1171.69</v>
      </c>
      <c r="AW139" s="67" t="s">
        <v>141</v>
      </c>
      <c r="AX139" s="32" t="s">
        <v>141</v>
      </c>
      <c r="AY139" s="32" t="s">
        <v>141</v>
      </c>
      <c r="AZ139" s="32" t="s">
        <v>141</v>
      </c>
      <c r="BA139" s="11"/>
    </row>
    <row r="140" spans="1:53" ht="14.25">
      <c r="A140" s="11">
        <v>137</v>
      </c>
      <c r="B140" s="14" t="s">
        <v>35</v>
      </c>
      <c r="C140" s="13">
        <v>1</v>
      </c>
      <c r="D140" s="13">
        <v>947</v>
      </c>
      <c r="E140" s="31">
        <v>38367.68</v>
      </c>
      <c r="F140" s="32" t="s">
        <v>141</v>
      </c>
      <c r="G140" s="31">
        <v>38367.68</v>
      </c>
      <c r="H140" s="31">
        <v>33883.75</v>
      </c>
      <c r="I140" s="33">
        <f t="shared" si="35"/>
        <v>13565.353878627968</v>
      </c>
      <c r="J140" s="33">
        <v>0</v>
      </c>
      <c r="K140" s="31">
        <f t="shared" si="36"/>
        <v>13565.353878627968</v>
      </c>
      <c r="L140" s="31">
        <f t="shared" si="37"/>
        <v>11980.006596306068</v>
      </c>
      <c r="M140" s="31">
        <f t="shared" si="38"/>
        <v>13565.353878627968</v>
      </c>
      <c r="N140" s="31">
        <f t="shared" si="39"/>
        <v>21967.774564643798</v>
      </c>
      <c r="O140" s="31">
        <v>0</v>
      </c>
      <c r="P140" s="31">
        <f t="shared" si="40"/>
        <v>21967.774564643798</v>
      </c>
      <c r="Q140" s="31">
        <f t="shared" si="41"/>
        <v>19400.458443271767</v>
      </c>
      <c r="R140" s="31">
        <f t="shared" si="42"/>
        <v>21967.774564643798</v>
      </c>
      <c r="S140" s="31">
        <f t="shared" si="43"/>
        <v>2834.5515567282323</v>
      </c>
      <c r="T140" s="31">
        <v>0</v>
      </c>
      <c r="U140" s="31">
        <f t="shared" si="44"/>
        <v>2834.5515567282323</v>
      </c>
      <c r="V140" s="31">
        <f t="shared" si="45"/>
        <v>2503.2849604221637</v>
      </c>
      <c r="W140" s="63">
        <f t="shared" si="46"/>
        <v>2834.5515567282323</v>
      </c>
      <c r="X140" s="75">
        <v>21848.28</v>
      </c>
      <c r="Y140" s="32" t="s">
        <v>141</v>
      </c>
      <c r="Z140" s="31">
        <v>21848.28</v>
      </c>
      <c r="AA140" s="31">
        <v>18437.53</v>
      </c>
      <c r="AB140" s="31">
        <v>21848.28</v>
      </c>
      <c r="AC140" s="75">
        <v>4352.05</v>
      </c>
      <c r="AD140" s="32" t="s">
        <v>141</v>
      </c>
      <c r="AE140" s="31">
        <v>4352.05</v>
      </c>
      <c r="AF140" s="31">
        <v>2003.79</v>
      </c>
      <c r="AG140" s="98">
        <f t="shared" si="47"/>
        <v>4352.05</v>
      </c>
      <c r="AH140" s="77" t="s">
        <v>141</v>
      </c>
      <c r="AI140" s="32" t="s">
        <v>141</v>
      </c>
      <c r="AJ140" s="32" t="s">
        <v>141</v>
      </c>
      <c r="AK140" s="32" t="s">
        <v>141</v>
      </c>
      <c r="AL140" s="99" t="str">
        <f t="shared" si="48"/>
        <v>0, 00</v>
      </c>
      <c r="AM140" s="75">
        <v>13006.09</v>
      </c>
      <c r="AN140" s="32" t="s">
        <v>141</v>
      </c>
      <c r="AO140" s="31">
        <v>13006.09</v>
      </c>
      <c r="AP140" s="31">
        <v>10034.29</v>
      </c>
      <c r="AQ140" s="98">
        <f t="shared" si="49"/>
        <v>13006.09</v>
      </c>
      <c r="AR140" s="75">
        <v>591.33</v>
      </c>
      <c r="AS140" s="32" t="s">
        <v>141</v>
      </c>
      <c r="AT140" s="31">
        <v>591.33</v>
      </c>
      <c r="AU140" s="31">
        <v>474.27</v>
      </c>
      <c r="AV140" s="98">
        <f t="shared" si="50"/>
        <v>591.33</v>
      </c>
      <c r="AW140" s="67" t="s">
        <v>141</v>
      </c>
      <c r="AX140" s="32" t="s">
        <v>141</v>
      </c>
      <c r="AY140" s="32" t="s">
        <v>141</v>
      </c>
      <c r="AZ140" s="32" t="s">
        <v>141</v>
      </c>
      <c r="BA140" s="11"/>
    </row>
    <row r="141" spans="1:53" ht="14.25">
      <c r="A141" s="11">
        <f t="shared" si="34"/>
        <v>138</v>
      </c>
      <c r="B141" s="14" t="s">
        <v>35</v>
      </c>
      <c r="C141" s="13" t="s">
        <v>3</v>
      </c>
      <c r="D141" s="13">
        <v>1235.8</v>
      </c>
      <c r="E141" s="31">
        <v>50637.94</v>
      </c>
      <c r="F141" s="32" t="s">
        <v>141</v>
      </c>
      <c r="G141" s="31">
        <v>50637.94</v>
      </c>
      <c r="H141" s="31">
        <v>42012.18</v>
      </c>
      <c r="I141" s="33">
        <f t="shared" si="35"/>
        <v>17903.65160949868</v>
      </c>
      <c r="J141" s="33">
        <v>0</v>
      </c>
      <c r="K141" s="31">
        <f t="shared" si="36"/>
        <v>17903.65160949868</v>
      </c>
      <c r="L141" s="31">
        <f t="shared" si="37"/>
        <v>14853.91060686016</v>
      </c>
      <c r="M141" s="31">
        <f t="shared" si="38"/>
        <v>17903.65160949868</v>
      </c>
      <c r="N141" s="31">
        <f t="shared" si="39"/>
        <v>28993.22686015831</v>
      </c>
      <c r="O141" s="31">
        <v>0</v>
      </c>
      <c r="P141" s="31">
        <f t="shared" si="40"/>
        <v>28993.22686015831</v>
      </c>
      <c r="Q141" s="31">
        <f t="shared" si="41"/>
        <v>24054.467176781003</v>
      </c>
      <c r="R141" s="31">
        <f t="shared" si="42"/>
        <v>28993.22686015831</v>
      </c>
      <c r="S141" s="31">
        <f t="shared" si="43"/>
        <v>3741.061530343008</v>
      </c>
      <c r="T141" s="31">
        <v>0</v>
      </c>
      <c r="U141" s="31">
        <f t="shared" si="44"/>
        <v>3741.061530343008</v>
      </c>
      <c r="V141" s="31">
        <f t="shared" si="45"/>
        <v>3103.8022163588394</v>
      </c>
      <c r="W141" s="63">
        <f t="shared" si="46"/>
        <v>3741.061530343008</v>
      </c>
      <c r="X141" s="75">
        <v>28837.08</v>
      </c>
      <c r="Y141" s="32" t="s">
        <v>141</v>
      </c>
      <c r="Z141" s="31">
        <v>28837.08</v>
      </c>
      <c r="AA141" s="31">
        <v>22976.99</v>
      </c>
      <c r="AB141" s="31">
        <v>28837.08</v>
      </c>
      <c r="AC141" s="75">
        <v>5747.54</v>
      </c>
      <c r="AD141" s="32" t="s">
        <v>141</v>
      </c>
      <c r="AE141" s="31">
        <v>5747.54</v>
      </c>
      <c r="AF141" s="31">
        <v>2693.13</v>
      </c>
      <c r="AG141" s="98">
        <f t="shared" si="47"/>
        <v>5747.54</v>
      </c>
      <c r="AH141" s="77" t="s">
        <v>141</v>
      </c>
      <c r="AI141" s="32" t="s">
        <v>141</v>
      </c>
      <c r="AJ141" s="32" t="s">
        <v>141</v>
      </c>
      <c r="AK141" s="32" t="s">
        <v>141</v>
      </c>
      <c r="AL141" s="99" t="str">
        <f t="shared" si="48"/>
        <v>0, 00</v>
      </c>
      <c r="AM141" s="75">
        <v>17168.3</v>
      </c>
      <c r="AN141" s="32" t="s">
        <v>141</v>
      </c>
      <c r="AO141" s="31">
        <v>17168.3</v>
      </c>
      <c r="AP141" s="31">
        <v>12500.93</v>
      </c>
      <c r="AQ141" s="98">
        <f t="shared" si="49"/>
        <v>17168.3</v>
      </c>
      <c r="AR141" s="75">
        <v>780.37</v>
      </c>
      <c r="AS141" s="32" t="s">
        <v>141</v>
      </c>
      <c r="AT141" s="31">
        <v>780.37</v>
      </c>
      <c r="AU141" s="31">
        <v>659.15</v>
      </c>
      <c r="AV141" s="98">
        <f t="shared" si="50"/>
        <v>780.37</v>
      </c>
      <c r="AW141" s="67" t="s">
        <v>141</v>
      </c>
      <c r="AX141" s="32" t="s">
        <v>141</v>
      </c>
      <c r="AY141" s="32" t="s">
        <v>141</v>
      </c>
      <c r="AZ141" s="32" t="s">
        <v>141</v>
      </c>
      <c r="BA141" s="11"/>
    </row>
    <row r="142" spans="1:53" ht="14.25">
      <c r="A142" s="11">
        <f t="shared" si="34"/>
        <v>139</v>
      </c>
      <c r="B142" s="14" t="s">
        <v>35</v>
      </c>
      <c r="C142" s="13">
        <v>3</v>
      </c>
      <c r="D142" s="13">
        <v>1286.5</v>
      </c>
      <c r="E142" s="31">
        <v>51574.85</v>
      </c>
      <c r="F142" s="32" t="s">
        <v>141</v>
      </c>
      <c r="G142" s="31">
        <v>51574.85</v>
      </c>
      <c r="H142" s="31">
        <v>47413.65</v>
      </c>
      <c r="I142" s="33">
        <f t="shared" si="35"/>
        <v>18234.907387862797</v>
      </c>
      <c r="J142" s="33">
        <v>0</v>
      </c>
      <c r="K142" s="31">
        <f t="shared" si="36"/>
        <v>18234.907387862797</v>
      </c>
      <c r="L142" s="31">
        <f t="shared" si="37"/>
        <v>16763.66517150396</v>
      </c>
      <c r="M142" s="31">
        <f t="shared" si="38"/>
        <v>18234.907387862797</v>
      </c>
      <c r="N142" s="31">
        <f t="shared" si="39"/>
        <v>29529.663456464375</v>
      </c>
      <c r="O142" s="31">
        <v>0</v>
      </c>
      <c r="P142" s="31">
        <f t="shared" si="40"/>
        <v>29529.663456464375</v>
      </c>
      <c r="Q142" s="31">
        <f t="shared" si="41"/>
        <v>27147.129419525067</v>
      </c>
      <c r="R142" s="31">
        <f t="shared" si="42"/>
        <v>29529.663456464375</v>
      </c>
      <c r="S142" s="31">
        <f t="shared" si="43"/>
        <v>3810.2791556728234</v>
      </c>
      <c r="T142" s="31">
        <v>0</v>
      </c>
      <c r="U142" s="31">
        <f t="shared" si="44"/>
        <v>3810.2791556728234</v>
      </c>
      <c r="V142" s="31">
        <f t="shared" si="45"/>
        <v>3502.8554089709764</v>
      </c>
      <c r="W142" s="63">
        <f t="shared" si="46"/>
        <v>3810.2791556728234</v>
      </c>
      <c r="X142" s="75">
        <v>29370.33</v>
      </c>
      <c r="Y142" s="32" t="s">
        <v>141</v>
      </c>
      <c r="Z142" s="31">
        <v>29370.33</v>
      </c>
      <c r="AA142" s="31">
        <v>26098.05</v>
      </c>
      <c r="AB142" s="31">
        <v>29370.33</v>
      </c>
      <c r="AC142" s="75">
        <v>5854.28</v>
      </c>
      <c r="AD142" s="32" t="s">
        <v>141</v>
      </c>
      <c r="AE142" s="34">
        <v>5854.28</v>
      </c>
      <c r="AF142" s="31">
        <v>3031.5</v>
      </c>
      <c r="AG142" s="98">
        <f t="shared" si="47"/>
        <v>5854.28</v>
      </c>
      <c r="AH142" s="77" t="s">
        <v>141</v>
      </c>
      <c r="AI142" s="32" t="s">
        <v>141</v>
      </c>
      <c r="AJ142" s="32" t="s">
        <v>141</v>
      </c>
      <c r="AK142" s="32" t="s">
        <v>141</v>
      </c>
      <c r="AL142" s="99" t="str">
        <f t="shared" si="48"/>
        <v>0, 00</v>
      </c>
      <c r="AM142" s="75">
        <v>17486.54</v>
      </c>
      <c r="AN142" s="32" t="s">
        <v>141</v>
      </c>
      <c r="AO142" s="31">
        <v>17486.54</v>
      </c>
      <c r="AP142" s="31">
        <v>14557.5</v>
      </c>
      <c r="AQ142" s="98">
        <f t="shared" si="49"/>
        <v>17486.54</v>
      </c>
      <c r="AR142" s="75">
        <v>794.86</v>
      </c>
      <c r="AS142" s="32" t="s">
        <v>141</v>
      </c>
      <c r="AT142" s="31">
        <v>794.86</v>
      </c>
      <c r="AU142" s="31">
        <v>707.42</v>
      </c>
      <c r="AV142" s="98">
        <f t="shared" si="50"/>
        <v>794.86</v>
      </c>
      <c r="AW142" s="67" t="s">
        <v>141</v>
      </c>
      <c r="AX142" s="32" t="s">
        <v>141</v>
      </c>
      <c r="AY142" s="32" t="s">
        <v>141</v>
      </c>
      <c r="AZ142" s="32" t="s">
        <v>141</v>
      </c>
      <c r="BA142" s="11"/>
    </row>
    <row r="143" spans="1:53" ht="14.25">
      <c r="A143" s="11">
        <f t="shared" si="34"/>
        <v>140</v>
      </c>
      <c r="B143" s="14" t="s">
        <v>35</v>
      </c>
      <c r="C143" s="13">
        <v>13</v>
      </c>
      <c r="D143" s="13">
        <v>41.4</v>
      </c>
      <c r="E143" s="32" t="s">
        <v>141</v>
      </c>
      <c r="F143" s="32" t="s">
        <v>141</v>
      </c>
      <c r="G143" s="32" t="s">
        <v>141</v>
      </c>
      <c r="H143" s="32" t="s">
        <v>141</v>
      </c>
      <c r="I143" s="33">
        <v>0</v>
      </c>
      <c r="J143" s="33">
        <v>0</v>
      </c>
      <c r="K143" s="31">
        <v>0</v>
      </c>
      <c r="L143" s="31">
        <v>0</v>
      </c>
      <c r="M143" s="31">
        <f t="shared" si="38"/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f t="shared" si="42"/>
        <v>0</v>
      </c>
      <c r="S143" s="31">
        <v>0</v>
      </c>
      <c r="T143" s="31">
        <v>0</v>
      </c>
      <c r="U143" s="31">
        <v>0</v>
      </c>
      <c r="V143" s="31">
        <v>0</v>
      </c>
      <c r="W143" s="63">
        <f t="shared" si="46"/>
        <v>0</v>
      </c>
      <c r="X143" s="77" t="s">
        <v>141</v>
      </c>
      <c r="Y143" s="32" t="s">
        <v>141</v>
      </c>
      <c r="Z143" s="32" t="s">
        <v>141</v>
      </c>
      <c r="AA143" s="32" t="s">
        <v>141</v>
      </c>
      <c r="AB143" s="32" t="s">
        <v>141</v>
      </c>
      <c r="AC143" s="77" t="s">
        <v>141</v>
      </c>
      <c r="AD143" s="32" t="s">
        <v>141</v>
      </c>
      <c r="AE143" s="32" t="s">
        <v>141</v>
      </c>
      <c r="AF143" s="32" t="s">
        <v>141</v>
      </c>
      <c r="AG143" s="98" t="str">
        <f t="shared" si="47"/>
        <v>0, 00</v>
      </c>
      <c r="AH143" s="77">
        <v>423</v>
      </c>
      <c r="AI143" s="32" t="s">
        <v>141</v>
      </c>
      <c r="AJ143" s="32">
        <v>423</v>
      </c>
      <c r="AK143" s="32" t="s">
        <v>141</v>
      </c>
      <c r="AL143" s="99">
        <f t="shared" si="48"/>
        <v>423</v>
      </c>
      <c r="AM143" s="77" t="s">
        <v>141</v>
      </c>
      <c r="AN143" s="32" t="s">
        <v>141</v>
      </c>
      <c r="AO143" s="32" t="s">
        <v>141</v>
      </c>
      <c r="AP143" s="32" t="s">
        <v>141</v>
      </c>
      <c r="AQ143" s="98" t="str">
        <f t="shared" si="49"/>
        <v>0, 00</v>
      </c>
      <c r="AR143" s="77" t="s">
        <v>141</v>
      </c>
      <c r="AS143" s="32" t="s">
        <v>141</v>
      </c>
      <c r="AT143" s="32" t="s">
        <v>141</v>
      </c>
      <c r="AU143" s="32" t="s">
        <v>141</v>
      </c>
      <c r="AV143" s="98" t="str">
        <f t="shared" si="50"/>
        <v>0, 00</v>
      </c>
      <c r="AW143" s="67" t="s">
        <v>141</v>
      </c>
      <c r="AX143" s="32" t="s">
        <v>141</v>
      </c>
      <c r="AY143" s="32" t="s">
        <v>141</v>
      </c>
      <c r="AZ143" s="32" t="s">
        <v>141</v>
      </c>
      <c r="BA143" s="11"/>
    </row>
    <row r="144" spans="1:53" ht="14.25">
      <c r="A144" s="11">
        <f t="shared" si="34"/>
        <v>141</v>
      </c>
      <c r="B144" s="14" t="s">
        <v>35</v>
      </c>
      <c r="C144" s="13">
        <v>15</v>
      </c>
      <c r="D144" s="13">
        <v>30.7</v>
      </c>
      <c r="E144" s="31">
        <v>4622.8</v>
      </c>
      <c r="F144" s="32" t="s">
        <v>141</v>
      </c>
      <c r="G144" s="31">
        <v>4622.8</v>
      </c>
      <c r="H144" s="32" t="s">
        <v>141</v>
      </c>
      <c r="I144" s="33">
        <f t="shared" si="35"/>
        <v>1634.4464379947233</v>
      </c>
      <c r="J144" s="33">
        <v>0</v>
      </c>
      <c r="K144" s="31">
        <f t="shared" si="36"/>
        <v>1634.4464379947233</v>
      </c>
      <c r="L144" s="31">
        <v>0</v>
      </c>
      <c r="M144" s="31">
        <f t="shared" si="38"/>
        <v>1634.4464379947233</v>
      </c>
      <c r="N144" s="31">
        <f t="shared" si="39"/>
        <v>2646.8274406332457</v>
      </c>
      <c r="O144" s="31">
        <v>0</v>
      </c>
      <c r="P144" s="31">
        <f t="shared" si="40"/>
        <v>2646.8274406332457</v>
      </c>
      <c r="Q144" s="31">
        <v>0</v>
      </c>
      <c r="R144" s="31">
        <f t="shared" si="42"/>
        <v>2646.8274406332457</v>
      </c>
      <c r="S144" s="31">
        <f t="shared" si="43"/>
        <v>341.52612137203175</v>
      </c>
      <c r="T144" s="31">
        <v>0</v>
      </c>
      <c r="U144" s="31">
        <f t="shared" si="44"/>
        <v>341.52612137203175</v>
      </c>
      <c r="V144" s="31">
        <v>0</v>
      </c>
      <c r="W144" s="63">
        <f t="shared" si="46"/>
        <v>341.52612137203175</v>
      </c>
      <c r="X144" s="75" t="s">
        <v>141</v>
      </c>
      <c r="Y144" s="32" t="s">
        <v>141</v>
      </c>
      <c r="Z144" s="31" t="s">
        <v>141</v>
      </c>
      <c r="AA144" s="32" t="s">
        <v>141</v>
      </c>
      <c r="AB144" s="31" t="s">
        <v>141</v>
      </c>
      <c r="AC144" s="75">
        <v>301.6</v>
      </c>
      <c r="AD144" s="32" t="s">
        <v>141</v>
      </c>
      <c r="AE144" s="32">
        <v>301.6</v>
      </c>
      <c r="AF144" s="32" t="s">
        <v>141</v>
      </c>
      <c r="AG144" s="98">
        <f t="shared" si="47"/>
        <v>301.6</v>
      </c>
      <c r="AH144" s="77" t="s">
        <v>141</v>
      </c>
      <c r="AI144" s="32" t="s">
        <v>141</v>
      </c>
      <c r="AJ144" s="32" t="s">
        <v>141</v>
      </c>
      <c r="AK144" s="32" t="s">
        <v>141</v>
      </c>
      <c r="AL144" s="99" t="str">
        <f t="shared" si="48"/>
        <v>0, 00</v>
      </c>
      <c r="AM144" s="75">
        <v>900.9</v>
      </c>
      <c r="AN144" s="32" t="s">
        <v>141</v>
      </c>
      <c r="AO144" s="31">
        <v>900.9</v>
      </c>
      <c r="AP144" s="32" t="s">
        <v>141</v>
      </c>
      <c r="AQ144" s="98">
        <f t="shared" si="49"/>
        <v>900.9</v>
      </c>
      <c r="AR144" s="75" t="s">
        <v>141</v>
      </c>
      <c r="AS144" s="32" t="s">
        <v>141</v>
      </c>
      <c r="AT144" s="31" t="s">
        <v>141</v>
      </c>
      <c r="AU144" s="32" t="s">
        <v>141</v>
      </c>
      <c r="AV144" s="98" t="str">
        <f t="shared" si="50"/>
        <v>0, 00</v>
      </c>
      <c r="AW144" s="66" t="s">
        <v>141</v>
      </c>
      <c r="AX144" s="32" t="s">
        <v>141</v>
      </c>
      <c r="AY144" s="31" t="s">
        <v>141</v>
      </c>
      <c r="AZ144" s="32" t="s">
        <v>141</v>
      </c>
      <c r="BA144" s="11"/>
    </row>
    <row r="145" spans="1:53" ht="14.25">
      <c r="A145" s="11">
        <f t="shared" si="34"/>
        <v>142</v>
      </c>
      <c r="B145" s="14" t="s">
        <v>36</v>
      </c>
      <c r="C145" s="13" t="s">
        <v>3</v>
      </c>
      <c r="D145" s="13">
        <v>171.4</v>
      </c>
      <c r="E145" s="31">
        <v>12197.08</v>
      </c>
      <c r="F145" s="32">
        <v>60.61</v>
      </c>
      <c r="G145" s="31">
        <v>12136.47</v>
      </c>
      <c r="H145" s="31">
        <v>4268.92</v>
      </c>
      <c r="I145" s="33">
        <f t="shared" si="35"/>
        <v>4312.424063324538</v>
      </c>
      <c r="J145" s="33">
        <f>F145/3.79*1.34</f>
        <v>21.42939313984169</v>
      </c>
      <c r="K145" s="31">
        <f t="shared" si="36"/>
        <v>4290.994670184697</v>
      </c>
      <c r="L145" s="31">
        <f t="shared" si="37"/>
        <v>1509.3279155672826</v>
      </c>
      <c r="M145" s="31">
        <f t="shared" si="38"/>
        <v>4290.994670184697</v>
      </c>
      <c r="N145" s="31">
        <f t="shared" si="39"/>
        <v>6983.552401055408</v>
      </c>
      <c r="O145" s="31">
        <f>F145/3.79*2.17</f>
        <v>34.70282321899736</v>
      </c>
      <c r="P145" s="31">
        <f t="shared" si="40"/>
        <v>6948.849577836411</v>
      </c>
      <c r="Q145" s="31">
        <f t="shared" si="41"/>
        <v>2444.2101319261214</v>
      </c>
      <c r="R145" s="31">
        <f t="shared" si="42"/>
        <v>6948.849577836411</v>
      </c>
      <c r="S145" s="31">
        <f t="shared" si="43"/>
        <v>901.1035356200528</v>
      </c>
      <c r="T145" s="31">
        <f>F145/3.79*0.28</f>
        <v>4.47778364116095</v>
      </c>
      <c r="U145" s="31">
        <f t="shared" si="44"/>
        <v>896.6257519788919</v>
      </c>
      <c r="V145" s="31">
        <f t="shared" si="45"/>
        <v>315.38195250659635</v>
      </c>
      <c r="W145" s="63">
        <f t="shared" si="46"/>
        <v>896.6257519788919</v>
      </c>
      <c r="X145" s="77" t="s">
        <v>141</v>
      </c>
      <c r="Y145" s="32" t="s">
        <v>141</v>
      </c>
      <c r="Z145" s="32" t="s">
        <v>141</v>
      </c>
      <c r="AA145" s="32" t="s">
        <v>141</v>
      </c>
      <c r="AB145" s="32" t="s">
        <v>141</v>
      </c>
      <c r="AC145" s="75">
        <v>795.76</v>
      </c>
      <c r="AD145" s="32" t="s">
        <v>141</v>
      </c>
      <c r="AE145" s="32">
        <v>795.76</v>
      </c>
      <c r="AF145" s="31">
        <v>105.33</v>
      </c>
      <c r="AG145" s="98">
        <f t="shared" si="47"/>
        <v>795.76</v>
      </c>
      <c r="AH145" s="77" t="s">
        <v>141</v>
      </c>
      <c r="AI145" s="32" t="s">
        <v>141</v>
      </c>
      <c r="AJ145" s="32" t="s">
        <v>141</v>
      </c>
      <c r="AK145" s="32" t="s">
        <v>141</v>
      </c>
      <c r="AL145" s="99" t="str">
        <f t="shared" si="48"/>
        <v>0, 00</v>
      </c>
      <c r="AM145" s="75">
        <v>1646.4</v>
      </c>
      <c r="AN145" s="31">
        <v>1646.4</v>
      </c>
      <c r="AO145" s="32" t="s">
        <v>141</v>
      </c>
      <c r="AP145" s="31">
        <v>506.65</v>
      </c>
      <c r="AQ145" s="98" t="str">
        <f t="shared" si="49"/>
        <v>0, 00</v>
      </c>
      <c r="AR145" s="75">
        <v>108.04</v>
      </c>
      <c r="AS145" s="32" t="s">
        <v>141</v>
      </c>
      <c r="AT145" s="31">
        <v>108.04</v>
      </c>
      <c r="AU145" s="31">
        <v>8.95</v>
      </c>
      <c r="AV145" s="98">
        <f t="shared" si="50"/>
        <v>108.04</v>
      </c>
      <c r="AW145" s="67" t="s">
        <v>141</v>
      </c>
      <c r="AX145" s="32" t="s">
        <v>141</v>
      </c>
      <c r="AY145" s="32" t="s">
        <v>141</v>
      </c>
      <c r="AZ145" s="32" t="s">
        <v>141</v>
      </c>
      <c r="BA145" s="11"/>
    </row>
    <row r="146" spans="1:53" ht="14.25">
      <c r="A146" s="11">
        <f t="shared" si="34"/>
        <v>143</v>
      </c>
      <c r="B146" s="14" t="s">
        <v>36</v>
      </c>
      <c r="C146" s="13">
        <v>5</v>
      </c>
      <c r="D146" s="13">
        <v>140.5</v>
      </c>
      <c r="E146" s="31">
        <v>9892.76</v>
      </c>
      <c r="F146" s="32" t="s">
        <v>141</v>
      </c>
      <c r="G146" s="31">
        <v>9892.76</v>
      </c>
      <c r="H146" s="31">
        <v>7955.82</v>
      </c>
      <c r="I146" s="33">
        <f t="shared" si="35"/>
        <v>3497.7040633245383</v>
      </c>
      <c r="J146" s="33">
        <v>0</v>
      </c>
      <c r="K146" s="31">
        <f t="shared" si="36"/>
        <v>3497.7040633245383</v>
      </c>
      <c r="L146" s="31">
        <f t="shared" si="37"/>
        <v>2812.875672823219</v>
      </c>
      <c r="M146" s="31">
        <f t="shared" si="38"/>
        <v>3497.7040633245383</v>
      </c>
      <c r="N146" s="31">
        <f t="shared" si="39"/>
        <v>5664.1924010554085</v>
      </c>
      <c r="O146" s="31">
        <v>0</v>
      </c>
      <c r="P146" s="31">
        <f t="shared" si="40"/>
        <v>5664.1924010554085</v>
      </c>
      <c r="Q146" s="31">
        <f t="shared" si="41"/>
        <v>4555.17926121372</v>
      </c>
      <c r="R146" s="31">
        <f t="shared" si="42"/>
        <v>5664.1924010554085</v>
      </c>
      <c r="S146" s="31">
        <f t="shared" si="43"/>
        <v>730.8635356200527</v>
      </c>
      <c r="T146" s="31">
        <v>0</v>
      </c>
      <c r="U146" s="31">
        <f t="shared" si="44"/>
        <v>730.8635356200527</v>
      </c>
      <c r="V146" s="31">
        <f t="shared" si="45"/>
        <v>587.7650659630607</v>
      </c>
      <c r="W146" s="63">
        <f t="shared" si="46"/>
        <v>730.8635356200527</v>
      </c>
      <c r="X146" s="77" t="s">
        <v>141</v>
      </c>
      <c r="Y146" s="32" t="s">
        <v>141</v>
      </c>
      <c r="Z146" s="32" t="s">
        <v>141</v>
      </c>
      <c r="AA146" s="32" t="s">
        <v>141</v>
      </c>
      <c r="AB146" s="32" t="s">
        <v>141</v>
      </c>
      <c r="AC146" s="75">
        <v>645.42</v>
      </c>
      <c r="AD146" s="32" t="s">
        <v>141</v>
      </c>
      <c r="AE146" s="32">
        <v>645.42</v>
      </c>
      <c r="AF146" s="31">
        <v>50.93</v>
      </c>
      <c r="AG146" s="98">
        <f t="shared" si="47"/>
        <v>645.42</v>
      </c>
      <c r="AH146" s="77" t="s">
        <v>141</v>
      </c>
      <c r="AI146" s="32" t="s">
        <v>141</v>
      </c>
      <c r="AJ146" s="32" t="s">
        <v>141</v>
      </c>
      <c r="AK146" s="32" t="s">
        <v>141</v>
      </c>
      <c r="AL146" s="99" t="str">
        <f t="shared" si="48"/>
        <v>0, 00</v>
      </c>
      <c r="AM146" s="75">
        <v>1928</v>
      </c>
      <c r="AN146" s="32" t="s">
        <v>141</v>
      </c>
      <c r="AO146" s="31">
        <v>1928</v>
      </c>
      <c r="AP146" s="31">
        <v>1254.34</v>
      </c>
      <c r="AQ146" s="98">
        <f t="shared" si="49"/>
        <v>1928</v>
      </c>
      <c r="AR146" s="77" t="s">
        <v>141</v>
      </c>
      <c r="AS146" s="32" t="s">
        <v>141</v>
      </c>
      <c r="AT146" s="32" t="s">
        <v>141</v>
      </c>
      <c r="AU146" s="32" t="s">
        <v>141</v>
      </c>
      <c r="AV146" s="98" t="str">
        <f t="shared" si="50"/>
        <v>0, 00</v>
      </c>
      <c r="AW146" s="67" t="s">
        <v>141</v>
      </c>
      <c r="AX146" s="32" t="s">
        <v>141</v>
      </c>
      <c r="AY146" s="32" t="s">
        <v>141</v>
      </c>
      <c r="AZ146" s="32" t="s">
        <v>141</v>
      </c>
      <c r="BA146" s="11"/>
    </row>
    <row r="147" spans="1:53" ht="14.25">
      <c r="A147" s="11">
        <f t="shared" si="34"/>
        <v>144</v>
      </c>
      <c r="B147" s="14" t="s">
        <v>36</v>
      </c>
      <c r="C147" s="13">
        <v>7</v>
      </c>
      <c r="D147" s="13">
        <v>354</v>
      </c>
      <c r="E147" s="32" t="s">
        <v>141</v>
      </c>
      <c r="F147" s="32">
        <v>-2.19</v>
      </c>
      <c r="G147" s="31">
        <v>2.19</v>
      </c>
      <c r="H147" s="32" t="s">
        <v>141</v>
      </c>
      <c r="I147" s="33">
        <v>0</v>
      </c>
      <c r="J147" s="33">
        <f>F147/3.79*1.34</f>
        <v>-0.7743007915567282</v>
      </c>
      <c r="K147" s="31">
        <f t="shared" si="36"/>
        <v>0.7743007915567282</v>
      </c>
      <c r="L147" s="31">
        <v>0</v>
      </c>
      <c r="M147" s="31">
        <f t="shared" si="38"/>
        <v>0.7743007915567282</v>
      </c>
      <c r="N147" s="31">
        <v>0</v>
      </c>
      <c r="O147" s="31">
        <f>F147/3.79*2.17</f>
        <v>-1.253905013192612</v>
      </c>
      <c r="P147" s="31">
        <f t="shared" si="40"/>
        <v>1.253905013192612</v>
      </c>
      <c r="Q147" s="31">
        <v>0</v>
      </c>
      <c r="R147" s="31">
        <f t="shared" si="42"/>
        <v>1.253905013192612</v>
      </c>
      <c r="S147" s="31">
        <v>0</v>
      </c>
      <c r="T147" s="31">
        <f>F147/3.79*0.28</f>
        <v>-0.16179419525065963</v>
      </c>
      <c r="U147" s="31">
        <f t="shared" si="44"/>
        <v>0.16179419525065963</v>
      </c>
      <c r="V147" s="31">
        <v>0</v>
      </c>
      <c r="W147" s="63">
        <f t="shared" si="46"/>
        <v>0.16179419525065963</v>
      </c>
      <c r="X147" s="77" t="s">
        <v>141</v>
      </c>
      <c r="Y147" s="32" t="s">
        <v>141</v>
      </c>
      <c r="Z147" s="32" t="s">
        <v>141</v>
      </c>
      <c r="AA147" s="32" t="s">
        <v>141</v>
      </c>
      <c r="AB147" s="32" t="s">
        <v>141</v>
      </c>
      <c r="AC147" s="77" t="s">
        <v>141</v>
      </c>
      <c r="AD147" s="32" t="s">
        <v>141</v>
      </c>
      <c r="AE147" s="32" t="s">
        <v>141</v>
      </c>
      <c r="AF147" s="32" t="s">
        <v>141</v>
      </c>
      <c r="AG147" s="98" t="str">
        <f t="shared" si="47"/>
        <v>0, 00</v>
      </c>
      <c r="AH147" s="77" t="s">
        <v>141</v>
      </c>
      <c r="AI147" s="32" t="s">
        <v>141</v>
      </c>
      <c r="AJ147" s="32" t="s">
        <v>141</v>
      </c>
      <c r="AK147" s="32" t="s">
        <v>141</v>
      </c>
      <c r="AL147" s="99" t="str">
        <f t="shared" si="48"/>
        <v>0, 00</v>
      </c>
      <c r="AM147" s="77" t="s">
        <v>141</v>
      </c>
      <c r="AN147" s="32">
        <v>-0.43</v>
      </c>
      <c r="AO147" s="32">
        <v>0.43</v>
      </c>
      <c r="AP147" s="32" t="s">
        <v>141</v>
      </c>
      <c r="AQ147" s="98">
        <f t="shared" si="49"/>
        <v>0.43</v>
      </c>
      <c r="AR147" s="77" t="s">
        <v>141</v>
      </c>
      <c r="AS147" s="32" t="s">
        <v>141</v>
      </c>
      <c r="AT147" s="32" t="s">
        <v>141</v>
      </c>
      <c r="AU147" s="32" t="s">
        <v>141</v>
      </c>
      <c r="AV147" s="98" t="str">
        <f t="shared" si="50"/>
        <v>0, 00</v>
      </c>
      <c r="AW147" s="67" t="s">
        <v>141</v>
      </c>
      <c r="AX147" s="32" t="s">
        <v>141</v>
      </c>
      <c r="AY147" s="32" t="s">
        <v>141</v>
      </c>
      <c r="AZ147" s="32" t="s">
        <v>141</v>
      </c>
      <c r="BA147" s="11"/>
    </row>
    <row r="148" spans="1:53" ht="14.25">
      <c r="A148" s="11">
        <v>145</v>
      </c>
      <c r="B148" s="14" t="s">
        <v>36</v>
      </c>
      <c r="C148" s="13">
        <v>12</v>
      </c>
      <c r="D148" s="13">
        <v>322.2</v>
      </c>
      <c r="E148" s="31">
        <v>13036.72</v>
      </c>
      <c r="F148" s="32" t="s">
        <v>141</v>
      </c>
      <c r="G148" s="31">
        <v>13036.72</v>
      </c>
      <c r="H148" s="31">
        <v>12677.7</v>
      </c>
      <c r="I148" s="33">
        <f t="shared" si="35"/>
        <v>4609.2888654353565</v>
      </c>
      <c r="J148" s="33">
        <v>0</v>
      </c>
      <c r="K148" s="31">
        <f t="shared" si="36"/>
        <v>4609.2888654353565</v>
      </c>
      <c r="L148" s="31">
        <f t="shared" si="37"/>
        <v>4482.353034300792</v>
      </c>
      <c r="M148" s="31">
        <f t="shared" si="38"/>
        <v>4609.2888654353565</v>
      </c>
      <c r="N148" s="31">
        <f t="shared" si="39"/>
        <v>7464.296147757255</v>
      </c>
      <c r="O148" s="31">
        <v>0</v>
      </c>
      <c r="P148" s="31">
        <f t="shared" si="40"/>
        <v>7464.296147757255</v>
      </c>
      <c r="Q148" s="31">
        <f t="shared" si="41"/>
        <v>7258.735883905013</v>
      </c>
      <c r="R148" s="31">
        <f t="shared" si="42"/>
        <v>7464.296147757255</v>
      </c>
      <c r="S148" s="31">
        <f t="shared" si="43"/>
        <v>963.1349868073879</v>
      </c>
      <c r="T148" s="31">
        <v>0</v>
      </c>
      <c r="U148" s="31">
        <f t="shared" si="44"/>
        <v>963.1349868073879</v>
      </c>
      <c r="V148" s="31">
        <f t="shared" si="45"/>
        <v>936.6110817941953</v>
      </c>
      <c r="W148" s="63">
        <f t="shared" si="46"/>
        <v>963.1349868073879</v>
      </c>
      <c r="X148" s="75">
        <v>7419.14</v>
      </c>
      <c r="Y148" s="32" t="s">
        <v>141</v>
      </c>
      <c r="Z148" s="31">
        <v>7419.14</v>
      </c>
      <c r="AA148" s="31">
        <v>6764.51</v>
      </c>
      <c r="AB148" s="31">
        <v>7419.14</v>
      </c>
      <c r="AC148" s="75">
        <v>1469.02</v>
      </c>
      <c r="AD148" s="32" t="s">
        <v>141</v>
      </c>
      <c r="AE148" s="31">
        <v>1469.02</v>
      </c>
      <c r="AF148" s="31">
        <v>435.25</v>
      </c>
      <c r="AG148" s="98">
        <f t="shared" si="47"/>
        <v>1469.02</v>
      </c>
      <c r="AH148" s="77" t="s">
        <v>141</v>
      </c>
      <c r="AI148" s="32" t="s">
        <v>141</v>
      </c>
      <c r="AJ148" s="32" t="s">
        <v>141</v>
      </c>
      <c r="AK148" s="32" t="s">
        <v>141</v>
      </c>
      <c r="AL148" s="99" t="str">
        <f t="shared" si="48"/>
        <v>0, 00</v>
      </c>
      <c r="AM148" s="75">
        <v>4411.94</v>
      </c>
      <c r="AN148" s="32" t="s">
        <v>141</v>
      </c>
      <c r="AO148" s="31">
        <v>4411.94</v>
      </c>
      <c r="AP148" s="31">
        <v>3560.71</v>
      </c>
      <c r="AQ148" s="98">
        <f t="shared" si="49"/>
        <v>4411.94</v>
      </c>
      <c r="AR148" s="75">
        <v>199.46</v>
      </c>
      <c r="AS148" s="32" t="s">
        <v>141</v>
      </c>
      <c r="AT148" s="31">
        <v>199.46</v>
      </c>
      <c r="AU148" s="31">
        <v>117.97</v>
      </c>
      <c r="AV148" s="98">
        <f t="shared" si="50"/>
        <v>199.46</v>
      </c>
      <c r="AW148" s="67" t="s">
        <v>141</v>
      </c>
      <c r="AX148" s="32" t="s">
        <v>141</v>
      </c>
      <c r="AY148" s="32" t="s">
        <v>141</v>
      </c>
      <c r="AZ148" s="32" t="s">
        <v>141</v>
      </c>
      <c r="BA148" s="11"/>
    </row>
    <row r="149" spans="1:53" ht="14.25">
      <c r="A149" s="11">
        <f t="shared" si="34"/>
        <v>146</v>
      </c>
      <c r="B149" s="14" t="s">
        <v>36</v>
      </c>
      <c r="C149" s="13">
        <v>14</v>
      </c>
      <c r="D149" s="13">
        <v>406.3</v>
      </c>
      <c r="E149" s="31">
        <v>16695.32</v>
      </c>
      <c r="F149" s="32" t="s">
        <v>141</v>
      </c>
      <c r="G149" s="31">
        <v>16695.32</v>
      </c>
      <c r="H149" s="31">
        <v>11547.35</v>
      </c>
      <c r="I149" s="33">
        <f t="shared" si="35"/>
        <v>5902.830817941953</v>
      </c>
      <c r="J149" s="33">
        <v>0</v>
      </c>
      <c r="K149" s="31">
        <f t="shared" si="36"/>
        <v>5902.830817941953</v>
      </c>
      <c r="L149" s="31">
        <f t="shared" si="37"/>
        <v>4082.7042216358846</v>
      </c>
      <c r="M149" s="31">
        <f t="shared" si="38"/>
        <v>5902.830817941953</v>
      </c>
      <c r="N149" s="31">
        <f t="shared" si="39"/>
        <v>9559.061846965698</v>
      </c>
      <c r="O149" s="31">
        <v>0</v>
      </c>
      <c r="P149" s="31">
        <f t="shared" si="40"/>
        <v>9559.061846965698</v>
      </c>
      <c r="Q149" s="31">
        <f t="shared" si="41"/>
        <v>6611.543403693931</v>
      </c>
      <c r="R149" s="31">
        <f t="shared" si="42"/>
        <v>9559.061846965698</v>
      </c>
      <c r="S149" s="31">
        <f t="shared" si="43"/>
        <v>1233.4273350923484</v>
      </c>
      <c r="T149" s="31">
        <v>0</v>
      </c>
      <c r="U149" s="31">
        <f t="shared" si="44"/>
        <v>1233.4273350923484</v>
      </c>
      <c r="V149" s="31">
        <f t="shared" si="45"/>
        <v>853.1023746701849</v>
      </c>
      <c r="W149" s="63">
        <f t="shared" si="46"/>
        <v>1233.4273350923484</v>
      </c>
      <c r="X149" s="75">
        <v>9507.6</v>
      </c>
      <c r="Y149" s="32" t="s">
        <v>141</v>
      </c>
      <c r="Z149" s="31">
        <v>9507.6</v>
      </c>
      <c r="AA149" s="31">
        <v>6333.98</v>
      </c>
      <c r="AB149" s="31">
        <v>9507.6</v>
      </c>
      <c r="AC149" s="75">
        <v>1894.96</v>
      </c>
      <c r="AD149" s="32" t="s">
        <v>141</v>
      </c>
      <c r="AE149" s="31">
        <v>1894.96</v>
      </c>
      <c r="AF149" s="31">
        <v>778.05</v>
      </c>
      <c r="AG149" s="98">
        <f t="shared" si="47"/>
        <v>1894.96</v>
      </c>
      <c r="AH149" s="77" t="s">
        <v>141</v>
      </c>
      <c r="AI149" s="32" t="s">
        <v>141</v>
      </c>
      <c r="AJ149" s="32" t="s">
        <v>141</v>
      </c>
      <c r="AK149" s="32" t="s">
        <v>141</v>
      </c>
      <c r="AL149" s="99" t="str">
        <f t="shared" si="48"/>
        <v>0, 00</v>
      </c>
      <c r="AM149" s="75">
        <v>5660.4</v>
      </c>
      <c r="AN149" s="32" t="s">
        <v>141</v>
      </c>
      <c r="AO149" s="31">
        <v>5660.4</v>
      </c>
      <c r="AP149" s="31">
        <v>3463.87</v>
      </c>
      <c r="AQ149" s="98">
        <f t="shared" si="49"/>
        <v>5660.4</v>
      </c>
      <c r="AR149" s="75">
        <v>257.29</v>
      </c>
      <c r="AS149" s="32" t="s">
        <v>141</v>
      </c>
      <c r="AT149" s="31">
        <v>257.29</v>
      </c>
      <c r="AU149" s="31">
        <v>168.96</v>
      </c>
      <c r="AV149" s="98">
        <f t="shared" si="50"/>
        <v>257.29</v>
      </c>
      <c r="AW149" s="67" t="s">
        <v>141</v>
      </c>
      <c r="AX149" s="32" t="s">
        <v>141</v>
      </c>
      <c r="AY149" s="32" t="s">
        <v>141</v>
      </c>
      <c r="AZ149" s="32" t="s">
        <v>141</v>
      </c>
      <c r="BA149" s="11"/>
    </row>
    <row r="150" spans="1:53" ht="14.25">
      <c r="A150" s="11">
        <f t="shared" si="34"/>
        <v>147</v>
      </c>
      <c r="B150" s="14" t="s">
        <v>36</v>
      </c>
      <c r="C150" s="13">
        <v>16</v>
      </c>
      <c r="D150" s="13">
        <v>50.8</v>
      </c>
      <c r="E150" s="31" t="s">
        <v>141</v>
      </c>
      <c r="F150" s="32" t="s">
        <v>141</v>
      </c>
      <c r="G150" s="32" t="s">
        <v>141</v>
      </c>
      <c r="H150" s="32" t="s">
        <v>141</v>
      </c>
      <c r="I150" s="33">
        <v>0</v>
      </c>
      <c r="J150" s="33">
        <v>0</v>
      </c>
      <c r="K150" s="31">
        <v>0</v>
      </c>
      <c r="L150" s="31">
        <v>0</v>
      </c>
      <c r="M150" s="31">
        <f t="shared" si="38"/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f t="shared" si="42"/>
        <v>0</v>
      </c>
      <c r="S150" s="31">
        <v>0</v>
      </c>
      <c r="T150" s="31">
        <v>0</v>
      </c>
      <c r="U150" s="31">
        <v>0</v>
      </c>
      <c r="V150" s="31">
        <v>0</v>
      </c>
      <c r="W150" s="63">
        <f t="shared" si="46"/>
        <v>0</v>
      </c>
      <c r="X150" s="75">
        <v>1606.32</v>
      </c>
      <c r="Y150" s="32" t="s">
        <v>141</v>
      </c>
      <c r="Z150" s="31">
        <v>1606.32</v>
      </c>
      <c r="AA150" s="32" t="s">
        <v>141</v>
      </c>
      <c r="AB150" s="31">
        <v>1606.32</v>
      </c>
      <c r="AC150" s="75" t="s">
        <v>141</v>
      </c>
      <c r="AD150" s="32" t="s">
        <v>141</v>
      </c>
      <c r="AE150" s="31" t="s">
        <v>141</v>
      </c>
      <c r="AF150" s="32" t="s">
        <v>141</v>
      </c>
      <c r="AG150" s="98" t="str">
        <f t="shared" si="47"/>
        <v>0, 00</v>
      </c>
      <c r="AH150" s="75">
        <v>1269</v>
      </c>
      <c r="AI150" s="32" t="s">
        <v>141</v>
      </c>
      <c r="AJ150" s="31">
        <v>1269</v>
      </c>
      <c r="AK150" s="32" t="s">
        <v>141</v>
      </c>
      <c r="AL150" s="99">
        <f t="shared" si="48"/>
        <v>1269</v>
      </c>
      <c r="AM150" s="77" t="s">
        <v>141</v>
      </c>
      <c r="AN150" s="32" t="s">
        <v>141</v>
      </c>
      <c r="AO150" s="32" t="s">
        <v>141</v>
      </c>
      <c r="AP150" s="32" t="s">
        <v>141</v>
      </c>
      <c r="AQ150" s="98" t="str">
        <f t="shared" si="49"/>
        <v>0, 00</v>
      </c>
      <c r="AR150" s="77" t="s">
        <v>141</v>
      </c>
      <c r="AS150" s="32" t="s">
        <v>141</v>
      </c>
      <c r="AT150" s="32" t="s">
        <v>141</v>
      </c>
      <c r="AU150" s="32" t="s">
        <v>141</v>
      </c>
      <c r="AV150" s="98" t="str">
        <f t="shared" si="50"/>
        <v>0, 00</v>
      </c>
      <c r="AW150" s="67" t="s">
        <v>141</v>
      </c>
      <c r="AX150" s="32" t="s">
        <v>141</v>
      </c>
      <c r="AY150" s="32" t="s">
        <v>141</v>
      </c>
      <c r="AZ150" s="32" t="s">
        <v>141</v>
      </c>
      <c r="BA150" s="11"/>
    </row>
    <row r="151" spans="1:53" ht="14.25">
      <c r="A151" s="11">
        <f t="shared" si="34"/>
        <v>148</v>
      </c>
      <c r="B151" s="14" t="s">
        <v>36</v>
      </c>
      <c r="C151" s="13">
        <v>17</v>
      </c>
      <c r="D151" s="13">
        <v>213.3</v>
      </c>
      <c r="E151" s="31">
        <v>15191.2</v>
      </c>
      <c r="F151" s="32" t="s">
        <v>141</v>
      </c>
      <c r="G151" s="31">
        <v>15191.2</v>
      </c>
      <c r="H151" s="31">
        <v>15279.79</v>
      </c>
      <c r="I151" s="33">
        <f t="shared" si="35"/>
        <v>5371.031134564644</v>
      </c>
      <c r="J151" s="33">
        <v>0</v>
      </c>
      <c r="K151" s="31">
        <f t="shared" si="36"/>
        <v>5371.031134564644</v>
      </c>
      <c r="L151" s="31">
        <f t="shared" si="37"/>
        <v>5402.353192612138</v>
      </c>
      <c r="M151" s="31">
        <f t="shared" si="38"/>
        <v>5371.031134564644</v>
      </c>
      <c r="N151" s="31">
        <f t="shared" si="39"/>
        <v>8697.863852242745</v>
      </c>
      <c r="O151" s="31">
        <v>0</v>
      </c>
      <c r="P151" s="31">
        <f t="shared" si="40"/>
        <v>8697.863852242745</v>
      </c>
      <c r="Q151" s="31">
        <f t="shared" si="41"/>
        <v>8748.586886543535</v>
      </c>
      <c r="R151" s="31">
        <f t="shared" si="42"/>
        <v>8697.863852242745</v>
      </c>
      <c r="S151" s="31">
        <f t="shared" si="43"/>
        <v>1122.3050131926123</v>
      </c>
      <c r="T151" s="31">
        <v>0</v>
      </c>
      <c r="U151" s="31">
        <f t="shared" si="44"/>
        <v>1122.3050131926123</v>
      </c>
      <c r="V151" s="31">
        <f t="shared" si="45"/>
        <v>1128.8499208443272</v>
      </c>
      <c r="W151" s="63">
        <f t="shared" si="46"/>
        <v>1122.3050131926123</v>
      </c>
      <c r="X151" s="77" t="s">
        <v>141</v>
      </c>
      <c r="Y151" s="32" t="s">
        <v>141</v>
      </c>
      <c r="Z151" s="32" t="s">
        <v>141</v>
      </c>
      <c r="AA151" s="32" t="s">
        <v>141</v>
      </c>
      <c r="AB151" s="32" t="s">
        <v>141</v>
      </c>
      <c r="AC151" s="77">
        <v>991.1</v>
      </c>
      <c r="AD151" s="32" t="s">
        <v>141</v>
      </c>
      <c r="AE151" s="32">
        <v>991.1</v>
      </c>
      <c r="AF151" s="32">
        <v>496.43</v>
      </c>
      <c r="AG151" s="98">
        <f t="shared" si="47"/>
        <v>991.1</v>
      </c>
      <c r="AH151" s="77" t="s">
        <v>141</v>
      </c>
      <c r="AI151" s="32" t="s">
        <v>141</v>
      </c>
      <c r="AJ151" s="32" t="s">
        <v>141</v>
      </c>
      <c r="AK151" s="32" t="s">
        <v>141</v>
      </c>
      <c r="AL151" s="99" t="str">
        <f t="shared" si="48"/>
        <v>0, 00</v>
      </c>
      <c r="AM151" s="75">
        <v>2960.56</v>
      </c>
      <c r="AN151" s="32" t="s">
        <v>141</v>
      </c>
      <c r="AO151" s="31">
        <v>2960.56</v>
      </c>
      <c r="AP151" s="31">
        <v>2659.37</v>
      </c>
      <c r="AQ151" s="98">
        <f t="shared" si="49"/>
        <v>2960.56</v>
      </c>
      <c r="AR151" s="75">
        <v>134.57</v>
      </c>
      <c r="AS151" s="32" t="s">
        <v>141</v>
      </c>
      <c r="AT151" s="31">
        <v>134.57</v>
      </c>
      <c r="AU151" s="31">
        <v>133.76</v>
      </c>
      <c r="AV151" s="98">
        <f t="shared" si="50"/>
        <v>134.57</v>
      </c>
      <c r="AW151" s="67" t="s">
        <v>141</v>
      </c>
      <c r="AX151" s="32" t="s">
        <v>141</v>
      </c>
      <c r="AY151" s="32" t="s">
        <v>141</v>
      </c>
      <c r="AZ151" s="32" t="s">
        <v>141</v>
      </c>
      <c r="BA151" s="11"/>
    </row>
    <row r="152" spans="1:53" ht="14.25">
      <c r="A152" s="11">
        <f t="shared" si="34"/>
        <v>149</v>
      </c>
      <c r="B152" s="14" t="s">
        <v>36</v>
      </c>
      <c r="C152" s="13">
        <v>18</v>
      </c>
      <c r="D152" s="13">
        <v>32.5</v>
      </c>
      <c r="E152" s="31">
        <v>2305.66</v>
      </c>
      <c r="F152" s="32" t="s">
        <v>141</v>
      </c>
      <c r="G152" s="31">
        <v>2305.66</v>
      </c>
      <c r="H152" s="31">
        <v>2966.43</v>
      </c>
      <c r="I152" s="33">
        <f t="shared" si="35"/>
        <v>815.1937730870712</v>
      </c>
      <c r="J152" s="33">
        <v>0</v>
      </c>
      <c r="K152" s="31">
        <f t="shared" si="36"/>
        <v>815.1937730870712</v>
      </c>
      <c r="L152" s="31">
        <f t="shared" si="37"/>
        <v>1048.8169393139842</v>
      </c>
      <c r="M152" s="31">
        <f t="shared" si="38"/>
        <v>815.1937730870712</v>
      </c>
      <c r="N152" s="31">
        <f t="shared" si="39"/>
        <v>1320.1272295514511</v>
      </c>
      <c r="O152" s="31">
        <v>0</v>
      </c>
      <c r="P152" s="31">
        <f t="shared" si="40"/>
        <v>1320.1272295514511</v>
      </c>
      <c r="Q152" s="31">
        <f t="shared" si="41"/>
        <v>1698.4572823218996</v>
      </c>
      <c r="R152" s="31">
        <f t="shared" si="42"/>
        <v>1320.1272295514511</v>
      </c>
      <c r="S152" s="31">
        <f t="shared" si="43"/>
        <v>170.33899736147757</v>
      </c>
      <c r="T152" s="31">
        <v>0</v>
      </c>
      <c r="U152" s="31">
        <f t="shared" si="44"/>
        <v>170.33899736147757</v>
      </c>
      <c r="V152" s="31">
        <f t="shared" si="45"/>
        <v>219.1557783641161</v>
      </c>
      <c r="W152" s="63">
        <f t="shared" si="46"/>
        <v>170.33899736147757</v>
      </c>
      <c r="X152" s="75">
        <v>1313.04</v>
      </c>
      <c r="Y152" s="32" t="s">
        <v>141</v>
      </c>
      <c r="Z152" s="31">
        <v>1313.04</v>
      </c>
      <c r="AA152" s="31">
        <v>1543.25</v>
      </c>
      <c r="AB152" s="31">
        <v>1313.04</v>
      </c>
      <c r="AC152" s="75">
        <v>261.7</v>
      </c>
      <c r="AD152" s="32" t="s">
        <v>141</v>
      </c>
      <c r="AE152" s="31">
        <v>261.7</v>
      </c>
      <c r="AF152" s="31">
        <v>0.31</v>
      </c>
      <c r="AG152" s="98">
        <f t="shared" si="47"/>
        <v>261.7</v>
      </c>
      <c r="AH152" s="77" t="s">
        <v>141</v>
      </c>
      <c r="AI152" s="32" t="s">
        <v>141</v>
      </c>
      <c r="AJ152" s="32" t="s">
        <v>141</v>
      </c>
      <c r="AK152" s="32" t="s">
        <v>141</v>
      </c>
      <c r="AL152" s="99" t="str">
        <f t="shared" si="48"/>
        <v>0, 00</v>
      </c>
      <c r="AM152" s="75">
        <v>781.66</v>
      </c>
      <c r="AN152" s="32" t="s">
        <v>141</v>
      </c>
      <c r="AO152" s="31">
        <v>781.66</v>
      </c>
      <c r="AP152" s="31">
        <v>759.3</v>
      </c>
      <c r="AQ152" s="98">
        <f t="shared" si="49"/>
        <v>781.66</v>
      </c>
      <c r="AR152" s="77" t="s">
        <v>141</v>
      </c>
      <c r="AS152" s="32" t="s">
        <v>141</v>
      </c>
      <c r="AT152" s="32" t="s">
        <v>141</v>
      </c>
      <c r="AU152" s="32" t="s">
        <v>141</v>
      </c>
      <c r="AV152" s="98" t="str">
        <f t="shared" si="50"/>
        <v>0, 00</v>
      </c>
      <c r="AW152" s="67" t="s">
        <v>141</v>
      </c>
      <c r="AX152" s="32" t="s">
        <v>141</v>
      </c>
      <c r="AY152" s="32" t="s">
        <v>141</v>
      </c>
      <c r="AZ152" s="32" t="s">
        <v>141</v>
      </c>
      <c r="BA152" s="11"/>
    </row>
    <row r="153" spans="1:53" ht="14.25">
      <c r="A153" s="11">
        <f t="shared" si="34"/>
        <v>150</v>
      </c>
      <c r="B153" s="14" t="s">
        <v>36</v>
      </c>
      <c r="C153" s="13">
        <v>19</v>
      </c>
      <c r="D153" s="13">
        <v>462.2</v>
      </c>
      <c r="E153" s="31">
        <v>32978.44</v>
      </c>
      <c r="F153" s="32" t="s">
        <v>141</v>
      </c>
      <c r="G153" s="31">
        <v>32978.44</v>
      </c>
      <c r="H153" s="31">
        <v>21566.4</v>
      </c>
      <c r="I153" s="33">
        <f t="shared" si="35"/>
        <v>11659.923377308709</v>
      </c>
      <c r="J153" s="33">
        <v>0</v>
      </c>
      <c r="K153" s="31">
        <f t="shared" si="36"/>
        <v>11659.923377308709</v>
      </c>
      <c r="L153" s="31">
        <f t="shared" si="37"/>
        <v>7625.059630606861</v>
      </c>
      <c r="M153" s="31">
        <f t="shared" si="38"/>
        <v>11659.923377308709</v>
      </c>
      <c r="N153" s="31">
        <f t="shared" si="39"/>
        <v>18882.114722955146</v>
      </c>
      <c r="O153" s="31">
        <v>0</v>
      </c>
      <c r="P153" s="31">
        <f t="shared" si="40"/>
        <v>18882.114722955146</v>
      </c>
      <c r="Q153" s="31">
        <f t="shared" si="41"/>
        <v>12348.044327176782</v>
      </c>
      <c r="R153" s="31">
        <f t="shared" si="42"/>
        <v>18882.114722955146</v>
      </c>
      <c r="S153" s="31">
        <f t="shared" si="43"/>
        <v>2436.401899736148</v>
      </c>
      <c r="T153" s="31">
        <v>0</v>
      </c>
      <c r="U153" s="31">
        <f t="shared" si="44"/>
        <v>2436.401899736148</v>
      </c>
      <c r="V153" s="31">
        <f t="shared" si="45"/>
        <v>1593.2960422163592</v>
      </c>
      <c r="W153" s="63">
        <f t="shared" si="46"/>
        <v>2436.401899736148</v>
      </c>
      <c r="X153" s="77" t="s">
        <v>141</v>
      </c>
      <c r="Y153" s="32" t="s">
        <v>141</v>
      </c>
      <c r="Z153" s="32" t="s">
        <v>141</v>
      </c>
      <c r="AA153" s="32" t="s">
        <v>141</v>
      </c>
      <c r="AB153" s="32" t="s">
        <v>141</v>
      </c>
      <c r="AC153" s="75">
        <v>2151.58</v>
      </c>
      <c r="AD153" s="32" t="s">
        <v>141</v>
      </c>
      <c r="AE153" s="31">
        <v>2151.58</v>
      </c>
      <c r="AF153" s="32">
        <v>605.97</v>
      </c>
      <c r="AG153" s="98">
        <f t="shared" si="47"/>
        <v>2151.58</v>
      </c>
      <c r="AH153" s="77" t="s">
        <v>141</v>
      </c>
      <c r="AI153" s="32" t="s">
        <v>141</v>
      </c>
      <c r="AJ153" s="32" t="s">
        <v>141</v>
      </c>
      <c r="AK153" s="32" t="s">
        <v>141</v>
      </c>
      <c r="AL153" s="99" t="str">
        <f t="shared" si="48"/>
        <v>0, 00</v>
      </c>
      <c r="AM153" s="75">
        <v>6426.76</v>
      </c>
      <c r="AN153" s="32" t="s">
        <v>141</v>
      </c>
      <c r="AO153" s="31">
        <v>6426.76</v>
      </c>
      <c r="AP153" s="31">
        <v>3705.54</v>
      </c>
      <c r="AQ153" s="98">
        <f t="shared" si="49"/>
        <v>6426.76</v>
      </c>
      <c r="AR153" s="75">
        <v>292.12</v>
      </c>
      <c r="AS153" s="32" t="s">
        <v>141</v>
      </c>
      <c r="AT153" s="31">
        <v>292.12</v>
      </c>
      <c r="AU153" s="31">
        <v>112.61</v>
      </c>
      <c r="AV153" s="98">
        <f t="shared" si="50"/>
        <v>292.12</v>
      </c>
      <c r="AW153" s="67" t="s">
        <v>141</v>
      </c>
      <c r="AX153" s="32" t="s">
        <v>141</v>
      </c>
      <c r="AY153" s="32" t="s">
        <v>141</v>
      </c>
      <c r="AZ153" s="32" t="s">
        <v>141</v>
      </c>
      <c r="BA153" s="11"/>
    </row>
    <row r="154" spans="1:53" ht="14.25">
      <c r="A154" s="11">
        <f t="shared" si="34"/>
        <v>151</v>
      </c>
      <c r="B154" s="14" t="s">
        <v>36</v>
      </c>
      <c r="C154" s="13">
        <v>21</v>
      </c>
      <c r="D154" s="13">
        <v>469.8</v>
      </c>
      <c r="E154" s="31">
        <v>33113.44</v>
      </c>
      <c r="F154" s="32" t="s">
        <v>141</v>
      </c>
      <c r="G154" s="31">
        <v>33113.44</v>
      </c>
      <c r="H154" s="31">
        <v>29373.81</v>
      </c>
      <c r="I154" s="33">
        <f t="shared" si="35"/>
        <v>11707.65424802111</v>
      </c>
      <c r="J154" s="33">
        <v>0</v>
      </c>
      <c r="K154" s="31">
        <f t="shared" si="36"/>
        <v>11707.65424802111</v>
      </c>
      <c r="L154" s="31">
        <f t="shared" si="37"/>
        <v>10385.463166226915</v>
      </c>
      <c r="M154" s="31">
        <f t="shared" si="38"/>
        <v>11707.65424802111</v>
      </c>
      <c r="N154" s="31">
        <f t="shared" si="39"/>
        <v>18959.41023746702</v>
      </c>
      <c r="O154" s="31">
        <v>0</v>
      </c>
      <c r="P154" s="31">
        <f t="shared" si="40"/>
        <v>18959.41023746702</v>
      </c>
      <c r="Q154" s="31">
        <f t="shared" si="41"/>
        <v>16818.25005277045</v>
      </c>
      <c r="R154" s="31">
        <f t="shared" si="42"/>
        <v>18959.41023746702</v>
      </c>
      <c r="S154" s="31">
        <f t="shared" si="43"/>
        <v>2446.375514511874</v>
      </c>
      <c r="T154" s="31">
        <v>0</v>
      </c>
      <c r="U154" s="31">
        <f t="shared" si="44"/>
        <v>2446.375514511874</v>
      </c>
      <c r="V154" s="31">
        <f t="shared" si="45"/>
        <v>2170.0967810026386</v>
      </c>
      <c r="W154" s="63">
        <f t="shared" si="46"/>
        <v>2446.375514511874</v>
      </c>
      <c r="X154" s="77" t="s">
        <v>141</v>
      </c>
      <c r="Y154" s="32" t="s">
        <v>141</v>
      </c>
      <c r="Z154" s="32" t="s">
        <v>141</v>
      </c>
      <c r="AA154" s="32" t="s">
        <v>141</v>
      </c>
      <c r="AB154" s="32" t="s">
        <v>141</v>
      </c>
      <c r="AC154" s="75">
        <v>2160.4</v>
      </c>
      <c r="AD154" s="32" t="s">
        <v>141</v>
      </c>
      <c r="AE154" s="31">
        <v>2160.4</v>
      </c>
      <c r="AF154" s="31">
        <v>1176.93</v>
      </c>
      <c r="AG154" s="98">
        <f t="shared" si="47"/>
        <v>2160.4</v>
      </c>
      <c r="AH154" s="77" t="s">
        <v>141</v>
      </c>
      <c r="AI154" s="32" t="s">
        <v>141</v>
      </c>
      <c r="AJ154" s="32" t="s">
        <v>141</v>
      </c>
      <c r="AK154" s="32" t="s">
        <v>141</v>
      </c>
      <c r="AL154" s="99" t="str">
        <f t="shared" si="48"/>
        <v>0, 00</v>
      </c>
      <c r="AM154" s="75">
        <v>6453.25</v>
      </c>
      <c r="AN154" s="32" t="s">
        <v>141</v>
      </c>
      <c r="AO154" s="31">
        <v>6453.26</v>
      </c>
      <c r="AP154" s="31">
        <v>5252.08</v>
      </c>
      <c r="AQ154" s="98">
        <f t="shared" si="49"/>
        <v>6453.26</v>
      </c>
      <c r="AR154" s="75">
        <v>293.33</v>
      </c>
      <c r="AS154" s="32" t="s">
        <v>141</v>
      </c>
      <c r="AT154" s="31">
        <v>293.33</v>
      </c>
      <c r="AU154" s="31">
        <v>206.53</v>
      </c>
      <c r="AV154" s="98">
        <f t="shared" si="50"/>
        <v>293.33</v>
      </c>
      <c r="AW154" s="67" t="s">
        <v>141</v>
      </c>
      <c r="AX154" s="32" t="s">
        <v>141</v>
      </c>
      <c r="AY154" s="32" t="s">
        <v>141</v>
      </c>
      <c r="AZ154" s="32" t="s">
        <v>141</v>
      </c>
      <c r="BA154" s="11"/>
    </row>
    <row r="155" spans="1:53" ht="14.25">
      <c r="A155" s="11">
        <v>152</v>
      </c>
      <c r="B155" s="14" t="s">
        <v>36</v>
      </c>
      <c r="C155" s="13">
        <v>25</v>
      </c>
      <c r="D155" s="13">
        <v>476.1</v>
      </c>
      <c r="E155" s="31">
        <v>19462.82</v>
      </c>
      <c r="F155" s="32" t="s">
        <v>141</v>
      </c>
      <c r="G155" s="31">
        <v>19462.82</v>
      </c>
      <c r="H155" s="31">
        <v>11019.49</v>
      </c>
      <c r="I155" s="33">
        <f t="shared" si="35"/>
        <v>6881.313667546175</v>
      </c>
      <c r="J155" s="33">
        <v>0</v>
      </c>
      <c r="K155" s="31">
        <f t="shared" si="36"/>
        <v>6881.313667546175</v>
      </c>
      <c r="L155" s="31">
        <f t="shared" si="37"/>
        <v>3896.072981530343</v>
      </c>
      <c r="M155" s="31">
        <f t="shared" si="38"/>
        <v>6881.313667546175</v>
      </c>
      <c r="N155" s="31">
        <f t="shared" si="39"/>
        <v>11143.619894459103</v>
      </c>
      <c r="O155" s="31">
        <v>0</v>
      </c>
      <c r="P155" s="31">
        <f t="shared" si="40"/>
        <v>11143.619894459103</v>
      </c>
      <c r="Q155" s="31">
        <f t="shared" si="41"/>
        <v>6309.312216358839</v>
      </c>
      <c r="R155" s="31">
        <f t="shared" si="42"/>
        <v>11143.619894459103</v>
      </c>
      <c r="S155" s="31">
        <f t="shared" si="43"/>
        <v>1437.886437994723</v>
      </c>
      <c r="T155" s="31">
        <v>0</v>
      </c>
      <c r="U155" s="31">
        <f t="shared" si="44"/>
        <v>1437.886437994723</v>
      </c>
      <c r="V155" s="31">
        <f t="shared" si="45"/>
        <v>814.1048021108179</v>
      </c>
      <c r="W155" s="63">
        <f t="shared" si="46"/>
        <v>1437.886437994723</v>
      </c>
      <c r="X155" s="75">
        <v>11083.44</v>
      </c>
      <c r="Y155" s="32" t="s">
        <v>141</v>
      </c>
      <c r="Z155" s="31">
        <v>11083.44</v>
      </c>
      <c r="AA155" s="31">
        <v>6127.01</v>
      </c>
      <c r="AB155" s="31">
        <v>11083.44</v>
      </c>
      <c r="AC155" s="75">
        <v>2209.08</v>
      </c>
      <c r="AD155" s="32" t="s">
        <v>141</v>
      </c>
      <c r="AE155" s="31">
        <v>2209.08</v>
      </c>
      <c r="AF155" s="31">
        <v>859.3</v>
      </c>
      <c r="AG155" s="98">
        <f t="shared" si="47"/>
        <v>2209.08</v>
      </c>
      <c r="AH155" s="77" t="s">
        <v>141</v>
      </c>
      <c r="AI155" s="32" t="s">
        <v>141</v>
      </c>
      <c r="AJ155" s="32" t="s">
        <v>141</v>
      </c>
      <c r="AK155" s="32" t="s">
        <v>141</v>
      </c>
      <c r="AL155" s="99" t="str">
        <f t="shared" si="48"/>
        <v>0, 00</v>
      </c>
      <c r="AM155" s="75">
        <v>6598.9</v>
      </c>
      <c r="AN155" s="32" t="s">
        <v>141</v>
      </c>
      <c r="AO155" s="31">
        <v>6598.9</v>
      </c>
      <c r="AP155" s="31">
        <v>3416.94</v>
      </c>
      <c r="AQ155" s="98">
        <f t="shared" si="49"/>
        <v>6598.9</v>
      </c>
      <c r="AR155" s="75">
        <v>299.92</v>
      </c>
      <c r="AS155" s="32" t="s">
        <v>141</v>
      </c>
      <c r="AT155" s="31">
        <v>299.92</v>
      </c>
      <c r="AU155" s="31">
        <v>183.96</v>
      </c>
      <c r="AV155" s="98">
        <f t="shared" si="50"/>
        <v>299.92</v>
      </c>
      <c r="AW155" s="67" t="s">
        <v>141</v>
      </c>
      <c r="AX155" s="32" t="s">
        <v>141</v>
      </c>
      <c r="AY155" s="32" t="s">
        <v>141</v>
      </c>
      <c r="AZ155" s="32" t="s">
        <v>141</v>
      </c>
      <c r="BA155" s="11"/>
    </row>
    <row r="156" spans="1:53" ht="14.25">
      <c r="A156" s="11">
        <f t="shared" si="34"/>
        <v>153</v>
      </c>
      <c r="B156" s="14" t="s">
        <v>36</v>
      </c>
      <c r="C156" s="13">
        <v>26</v>
      </c>
      <c r="D156" s="13">
        <v>437.4</v>
      </c>
      <c r="E156" s="31">
        <v>30707.67</v>
      </c>
      <c r="F156" s="32" t="s">
        <v>141</v>
      </c>
      <c r="G156" s="31">
        <v>30707.67</v>
      </c>
      <c r="H156" s="31">
        <v>36771.51</v>
      </c>
      <c r="I156" s="33">
        <f t="shared" si="35"/>
        <v>10857.065382585752</v>
      </c>
      <c r="J156" s="33">
        <v>0</v>
      </c>
      <c r="K156" s="31">
        <f t="shared" si="36"/>
        <v>10857.065382585752</v>
      </c>
      <c r="L156" s="31">
        <f t="shared" si="37"/>
        <v>13001.008812664908</v>
      </c>
      <c r="M156" s="31">
        <f t="shared" si="38"/>
        <v>10857.065382585752</v>
      </c>
      <c r="N156" s="31">
        <f t="shared" si="39"/>
        <v>17581.96408970976</v>
      </c>
      <c r="O156" s="31">
        <v>0</v>
      </c>
      <c r="P156" s="31">
        <f t="shared" si="40"/>
        <v>17581.96408970976</v>
      </c>
      <c r="Q156" s="31">
        <f t="shared" si="41"/>
        <v>21053.87248021108</v>
      </c>
      <c r="R156" s="31">
        <f t="shared" si="42"/>
        <v>17581.96408970976</v>
      </c>
      <c r="S156" s="31">
        <f t="shared" si="43"/>
        <v>2268.6405277044855</v>
      </c>
      <c r="T156" s="31">
        <v>0</v>
      </c>
      <c r="U156" s="31">
        <f t="shared" si="44"/>
        <v>2268.6405277044855</v>
      </c>
      <c r="V156" s="31">
        <f t="shared" si="45"/>
        <v>2716.628707124011</v>
      </c>
      <c r="W156" s="63">
        <f t="shared" si="46"/>
        <v>2268.6405277044855</v>
      </c>
      <c r="X156" s="77" t="s">
        <v>141</v>
      </c>
      <c r="Y156" s="32" t="s">
        <v>141</v>
      </c>
      <c r="Z156" s="32" t="s">
        <v>141</v>
      </c>
      <c r="AA156" s="32" t="s">
        <v>141</v>
      </c>
      <c r="AB156" s="32" t="s">
        <v>141</v>
      </c>
      <c r="AC156" s="75">
        <v>2008.68</v>
      </c>
      <c r="AD156" s="32" t="s">
        <v>141</v>
      </c>
      <c r="AE156" s="31">
        <v>2008.68</v>
      </c>
      <c r="AF156" s="31">
        <v>1192.75</v>
      </c>
      <c r="AG156" s="98">
        <f t="shared" si="47"/>
        <v>2008.68</v>
      </c>
      <c r="AH156" s="77" t="s">
        <v>141</v>
      </c>
      <c r="AI156" s="32" t="s">
        <v>141</v>
      </c>
      <c r="AJ156" s="32" t="s">
        <v>141</v>
      </c>
      <c r="AK156" s="32" t="s">
        <v>141</v>
      </c>
      <c r="AL156" s="99" t="str">
        <f t="shared" si="48"/>
        <v>0, 00</v>
      </c>
      <c r="AM156" s="75">
        <v>6000.08</v>
      </c>
      <c r="AN156" s="32" t="s">
        <v>141</v>
      </c>
      <c r="AO156" s="31">
        <v>6000.08</v>
      </c>
      <c r="AP156" s="31">
        <v>7194.13</v>
      </c>
      <c r="AQ156" s="98">
        <f t="shared" si="49"/>
        <v>6000.08</v>
      </c>
      <c r="AR156" s="75">
        <v>272.72</v>
      </c>
      <c r="AS156" s="32" t="s">
        <v>141</v>
      </c>
      <c r="AT156" s="31">
        <v>272.72</v>
      </c>
      <c r="AU156" s="31">
        <v>181.94</v>
      </c>
      <c r="AV156" s="98">
        <f t="shared" si="50"/>
        <v>272.72</v>
      </c>
      <c r="AW156" s="67" t="s">
        <v>141</v>
      </c>
      <c r="AX156" s="32" t="s">
        <v>141</v>
      </c>
      <c r="AY156" s="32" t="s">
        <v>141</v>
      </c>
      <c r="AZ156" s="32" t="s">
        <v>141</v>
      </c>
      <c r="BA156" s="11"/>
    </row>
    <row r="157" spans="1:53" ht="14.25">
      <c r="A157" s="11">
        <f t="shared" si="34"/>
        <v>154</v>
      </c>
      <c r="B157" s="14" t="s">
        <v>36</v>
      </c>
      <c r="C157" s="13">
        <v>28</v>
      </c>
      <c r="D157" s="13">
        <v>428.7</v>
      </c>
      <c r="E157" s="31">
        <v>29095.24</v>
      </c>
      <c r="F157" s="32" t="s">
        <v>141</v>
      </c>
      <c r="G157" s="31">
        <v>29095.24</v>
      </c>
      <c r="H157" s="31">
        <v>24243.02</v>
      </c>
      <c r="I157" s="33">
        <f t="shared" si="35"/>
        <v>10286.971398416887</v>
      </c>
      <c r="J157" s="33">
        <v>0</v>
      </c>
      <c r="K157" s="31">
        <f t="shared" si="36"/>
        <v>10286.971398416887</v>
      </c>
      <c r="L157" s="31">
        <f t="shared" si="37"/>
        <v>8571.410765171504</v>
      </c>
      <c r="M157" s="31">
        <f t="shared" si="38"/>
        <v>10286.971398416887</v>
      </c>
      <c r="N157" s="31">
        <f t="shared" si="39"/>
        <v>16658.752189973613</v>
      </c>
      <c r="O157" s="31">
        <v>0</v>
      </c>
      <c r="P157" s="31">
        <f t="shared" si="40"/>
        <v>16658.752189973613</v>
      </c>
      <c r="Q157" s="31">
        <f t="shared" si="41"/>
        <v>13880.568179419524</v>
      </c>
      <c r="R157" s="31">
        <f t="shared" si="42"/>
        <v>16658.752189973613</v>
      </c>
      <c r="S157" s="31">
        <f t="shared" si="43"/>
        <v>2149.516411609499</v>
      </c>
      <c r="T157" s="31">
        <v>0</v>
      </c>
      <c r="U157" s="31">
        <f t="shared" si="44"/>
        <v>2149.516411609499</v>
      </c>
      <c r="V157" s="31">
        <f t="shared" si="45"/>
        <v>1791.0410554089713</v>
      </c>
      <c r="W157" s="63">
        <f t="shared" si="46"/>
        <v>2149.516411609499</v>
      </c>
      <c r="X157" s="77" t="s">
        <v>141</v>
      </c>
      <c r="Y157" s="32" t="s">
        <v>141</v>
      </c>
      <c r="Z157" s="32" t="s">
        <v>141</v>
      </c>
      <c r="AA157" s="32" t="s">
        <v>141</v>
      </c>
      <c r="AB157" s="32" t="s">
        <v>141</v>
      </c>
      <c r="AC157" s="75">
        <v>1898.22</v>
      </c>
      <c r="AD157" s="32" t="s">
        <v>141</v>
      </c>
      <c r="AE157" s="31">
        <v>1898.22</v>
      </c>
      <c r="AF157" s="31">
        <v>863.86</v>
      </c>
      <c r="AG157" s="98">
        <f t="shared" si="47"/>
        <v>1898.22</v>
      </c>
      <c r="AH157" s="77" t="s">
        <v>141</v>
      </c>
      <c r="AI157" s="32" t="s">
        <v>141</v>
      </c>
      <c r="AJ157" s="32" t="s">
        <v>141</v>
      </c>
      <c r="AK157" s="32" t="s">
        <v>141</v>
      </c>
      <c r="AL157" s="99" t="str">
        <f t="shared" si="48"/>
        <v>0, 00</v>
      </c>
      <c r="AM157" s="75">
        <v>5670.1</v>
      </c>
      <c r="AN157" s="32" t="s">
        <v>141</v>
      </c>
      <c r="AO157" s="31">
        <v>5670.1</v>
      </c>
      <c r="AP157" s="31">
        <v>4270.99</v>
      </c>
      <c r="AQ157" s="98">
        <f t="shared" si="49"/>
        <v>5670.1</v>
      </c>
      <c r="AR157" s="75">
        <v>257.74</v>
      </c>
      <c r="AS157" s="32" t="s">
        <v>141</v>
      </c>
      <c r="AT157" s="31">
        <v>257.74</v>
      </c>
      <c r="AU157" s="31">
        <v>176.14</v>
      </c>
      <c r="AV157" s="98">
        <f t="shared" si="50"/>
        <v>257.74</v>
      </c>
      <c r="AW157" s="67" t="s">
        <v>141</v>
      </c>
      <c r="AX157" s="32" t="s">
        <v>141</v>
      </c>
      <c r="AY157" s="32" t="s">
        <v>141</v>
      </c>
      <c r="AZ157" s="32" t="s">
        <v>141</v>
      </c>
      <c r="BA157" s="11"/>
    </row>
    <row r="158" spans="1:53" ht="14.25">
      <c r="A158" s="11">
        <v>155</v>
      </c>
      <c r="B158" s="14" t="s">
        <v>36</v>
      </c>
      <c r="C158" s="13">
        <v>31</v>
      </c>
      <c r="D158" s="13">
        <v>138.7</v>
      </c>
      <c r="E158" s="31">
        <v>5674.2</v>
      </c>
      <c r="F158" s="32" t="s">
        <v>141</v>
      </c>
      <c r="G158" s="31">
        <v>5674.2</v>
      </c>
      <c r="H158" s="31">
        <v>4371.94</v>
      </c>
      <c r="I158" s="33">
        <f t="shared" si="35"/>
        <v>2006.181530343008</v>
      </c>
      <c r="J158" s="33">
        <v>0</v>
      </c>
      <c r="K158" s="31">
        <f t="shared" si="36"/>
        <v>2006.181530343008</v>
      </c>
      <c r="L158" s="31">
        <f t="shared" si="37"/>
        <v>1545.7518733509235</v>
      </c>
      <c r="M158" s="31">
        <f t="shared" si="38"/>
        <v>2006.181530343008</v>
      </c>
      <c r="N158" s="31">
        <f t="shared" si="39"/>
        <v>3248.81635883905</v>
      </c>
      <c r="O158" s="31">
        <v>0</v>
      </c>
      <c r="P158" s="31">
        <f t="shared" si="40"/>
        <v>3248.81635883905</v>
      </c>
      <c r="Q158" s="31">
        <f t="shared" si="41"/>
        <v>2503.1951978891816</v>
      </c>
      <c r="R158" s="31">
        <f t="shared" si="42"/>
        <v>3248.81635883905</v>
      </c>
      <c r="S158" s="31">
        <f t="shared" si="43"/>
        <v>419.202110817942</v>
      </c>
      <c r="T158" s="31">
        <v>0</v>
      </c>
      <c r="U158" s="31">
        <f t="shared" si="44"/>
        <v>419.202110817942</v>
      </c>
      <c r="V158" s="31">
        <f t="shared" si="45"/>
        <v>322.9929287598945</v>
      </c>
      <c r="W158" s="63">
        <f t="shared" si="46"/>
        <v>419.202110817942</v>
      </c>
      <c r="X158" s="75">
        <v>3231.36</v>
      </c>
      <c r="Y158" s="32" t="s">
        <v>141</v>
      </c>
      <c r="Z158" s="31">
        <v>3231.36</v>
      </c>
      <c r="AA158" s="31">
        <v>2340.02</v>
      </c>
      <c r="AB158" s="31">
        <v>3231.36</v>
      </c>
      <c r="AC158" s="75">
        <v>644.04</v>
      </c>
      <c r="AD158" s="32" t="s">
        <v>141</v>
      </c>
      <c r="AE158" s="31">
        <v>644.04</v>
      </c>
      <c r="AF158" s="31">
        <v>160.83</v>
      </c>
      <c r="AG158" s="98">
        <f t="shared" si="47"/>
        <v>644.04</v>
      </c>
      <c r="AH158" s="77" t="s">
        <v>141</v>
      </c>
      <c r="AI158" s="32" t="s">
        <v>141</v>
      </c>
      <c r="AJ158" s="32" t="s">
        <v>141</v>
      </c>
      <c r="AK158" s="32" t="s">
        <v>141</v>
      </c>
      <c r="AL158" s="99" t="str">
        <f t="shared" si="48"/>
        <v>0, 00</v>
      </c>
      <c r="AM158" s="75">
        <v>1923.68</v>
      </c>
      <c r="AN158" s="32" t="s">
        <v>141</v>
      </c>
      <c r="AO158" s="31">
        <v>1923.68</v>
      </c>
      <c r="AP158" s="31">
        <v>1238.96</v>
      </c>
      <c r="AQ158" s="98">
        <f t="shared" si="49"/>
        <v>1923.68</v>
      </c>
      <c r="AR158" s="77" t="s">
        <v>141</v>
      </c>
      <c r="AS158" s="32" t="s">
        <v>141</v>
      </c>
      <c r="AT158" s="32" t="s">
        <v>141</v>
      </c>
      <c r="AU158" s="32" t="s">
        <v>141</v>
      </c>
      <c r="AV158" s="98" t="str">
        <f t="shared" si="50"/>
        <v>0, 00</v>
      </c>
      <c r="AW158" s="67" t="s">
        <v>141</v>
      </c>
      <c r="AX158" s="32" t="s">
        <v>141</v>
      </c>
      <c r="AY158" s="32" t="s">
        <v>141</v>
      </c>
      <c r="AZ158" s="32" t="s">
        <v>141</v>
      </c>
      <c r="BA158" s="11"/>
    </row>
    <row r="159" spans="1:53" ht="14.25">
      <c r="A159" s="11">
        <f t="shared" si="34"/>
        <v>156</v>
      </c>
      <c r="B159" s="14" t="s">
        <v>36</v>
      </c>
      <c r="C159" s="13">
        <v>32</v>
      </c>
      <c r="D159" s="13">
        <v>547.6</v>
      </c>
      <c r="E159" s="31">
        <v>23138.2</v>
      </c>
      <c r="F159" s="32" t="s">
        <v>141</v>
      </c>
      <c r="G159" s="31">
        <v>23138.2</v>
      </c>
      <c r="H159" s="31">
        <v>13742</v>
      </c>
      <c r="I159" s="33">
        <f t="shared" si="35"/>
        <v>8180.78839050132</v>
      </c>
      <c r="J159" s="33">
        <v>0</v>
      </c>
      <c r="K159" s="31">
        <f t="shared" si="36"/>
        <v>8180.78839050132</v>
      </c>
      <c r="L159" s="31">
        <f t="shared" si="37"/>
        <v>4858.64907651715</v>
      </c>
      <c r="M159" s="31">
        <f t="shared" si="38"/>
        <v>8180.78839050132</v>
      </c>
      <c r="N159" s="31">
        <f t="shared" si="39"/>
        <v>13247.993139841688</v>
      </c>
      <c r="O159" s="31">
        <v>0</v>
      </c>
      <c r="P159" s="31">
        <f t="shared" si="40"/>
        <v>13247.993139841688</v>
      </c>
      <c r="Q159" s="31">
        <f t="shared" si="41"/>
        <v>7868.1108179419525</v>
      </c>
      <c r="R159" s="31">
        <f t="shared" si="42"/>
        <v>13247.993139841688</v>
      </c>
      <c r="S159" s="31">
        <f t="shared" si="43"/>
        <v>1709.4184696569923</v>
      </c>
      <c r="T159" s="31">
        <v>0</v>
      </c>
      <c r="U159" s="31">
        <f t="shared" si="44"/>
        <v>1709.4184696569923</v>
      </c>
      <c r="V159" s="31">
        <f t="shared" si="45"/>
        <v>1015.2401055408972</v>
      </c>
      <c r="W159" s="63">
        <f t="shared" si="46"/>
        <v>1709.4184696569923</v>
      </c>
      <c r="X159" s="75">
        <v>13176.6</v>
      </c>
      <c r="Y159" s="32" t="s">
        <v>141</v>
      </c>
      <c r="Z159" s="31">
        <v>13176.6</v>
      </c>
      <c r="AA159" s="31">
        <v>7448.07</v>
      </c>
      <c r="AB159" s="31">
        <v>13176.6</v>
      </c>
      <c r="AC159" s="75">
        <v>2626.26</v>
      </c>
      <c r="AD159" s="32" t="s">
        <v>141</v>
      </c>
      <c r="AE159" s="31">
        <v>2626.26</v>
      </c>
      <c r="AF159" s="31">
        <v>538.58</v>
      </c>
      <c r="AG159" s="98">
        <f t="shared" si="47"/>
        <v>2626.26</v>
      </c>
      <c r="AH159" s="77" t="s">
        <v>141</v>
      </c>
      <c r="AI159" s="32" t="s">
        <v>141</v>
      </c>
      <c r="AJ159" s="32" t="s">
        <v>141</v>
      </c>
      <c r="AK159" s="32" t="s">
        <v>141</v>
      </c>
      <c r="AL159" s="99" t="str">
        <f t="shared" si="48"/>
        <v>0, 00</v>
      </c>
      <c r="AM159" s="75">
        <v>7844.74</v>
      </c>
      <c r="AN159" s="32" t="s">
        <v>141</v>
      </c>
      <c r="AO159" s="31">
        <v>7844.74</v>
      </c>
      <c r="AP159" s="31">
        <v>4133.64</v>
      </c>
      <c r="AQ159" s="98">
        <f t="shared" si="49"/>
        <v>7844.74</v>
      </c>
      <c r="AR159" s="75">
        <v>356.56</v>
      </c>
      <c r="AS159" s="32" t="s">
        <v>141</v>
      </c>
      <c r="AT159" s="31">
        <v>356.56</v>
      </c>
      <c r="AU159" s="31">
        <v>111.22</v>
      </c>
      <c r="AV159" s="98">
        <f t="shared" si="50"/>
        <v>356.56</v>
      </c>
      <c r="AW159" s="67" t="s">
        <v>141</v>
      </c>
      <c r="AX159" s="32" t="s">
        <v>141</v>
      </c>
      <c r="AY159" s="32" t="s">
        <v>141</v>
      </c>
      <c r="AZ159" s="32" t="s">
        <v>141</v>
      </c>
      <c r="BA159" s="11"/>
    </row>
    <row r="160" spans="1:53" ht="14.25">
      <c r="A160" s="11">
        <f t="shared" si="34"/>
        <v>157</v>
      </c>
      <c r="B160" s="14" t="s">
        <v>36</v>
      </c>
      <c r="C160" s="13">
        <v>33</v>
      </c>
      <c r="D160" s="13">
        <v>591.4</v>
      </c>
      <c r="E160" s="31">
        <v>24150.46</v>
      </c>
      <c r="F160" s="32" t="s">
        <v>141</v>
      </c>
      <c r="G160" s="31">
        <v>24150.46</v>
      </c>
      <c r="H160" s="31">
        <v>17916.51</v>
      </c>
      <c r="I160" s="33">
        <f t="shared" si="35"/>
        <v>8538.685065963062</v>
      </c>
      <c r="J160" s="33">
        <v>0</v>
      </c>
      <c r="K160" s="31">
        <f t="shared" si="36"/>
        <v>8538.685065963062</v>
      </c>
      <c r="L160" s="31">
        <f t="shared" si="37"/>
        <v>6334.597203166226</v>
      </c>
      <c r="M160" s="31">
        <f t="shared" si="38"/>
        <v>8538.685065963062</v>
      </c>
      <c r="N160" s="31">
        <f t="shared" si="39"/>
        <v>13827.572084432717</v>
      </c>
      <c r="O160" s="31">
        <v>0</v>
      </c>
      <c r="P160" s="31">
        <f t="shared" si="40"/>
        <v>13827.572084432717</v>
      </c>
      <c r="Q160" s="31">
        <f t="shared" si="41"/>
        <v>10258.265620052769</v>
      </c>
      <c r="R160" s="31">
        <f t="shared" si="42"/>
        <v>13827.572084432717</v>
      </c>
      <c r="S160" s="31">
        <f t="shared" si="43"/>
        <v>1784.202849604222</v>
      </c>
      <c r="T160" s="31">
        <v>0</v>
      </c>
      <c r="U160" s="31">
        <f t="shared" si="44"/>
        <v>1784.202849604222</v>
      </c>
      <c r="V160" s="31">
        <f t="shared" si="45"/>
        <v>1323.6471767810026</v>
      </c>
      <c r="W160" s="63">
        <f t="shared" si="46"/>
        <v>1784.202849604222</v>
      </c>
      <c r="X160" s="75">
        <v>13752.76</v>
      </c>
      <c r="Y160" s="32" t="s">
        <v>141</v>
      </c>
      <c r="Z160" s="31">
        <v>13752.76</v>
      </c>
      <c r="AA160" s="31">
        <v>9814.2</v>
      </c>
      <c r="AB160" s="31">
        <v>13752.76</v>
      </c>
      <c r="AC160" s="75">
        <v>2740.86</v>
      </c>
      <c r="AD160" s="32" t="s">
        <v>141</v>
      </c>
      <c r="AE160" s="31">
        <v>2740.86</v>
      </c>
      <c r="AF160" s="31">
        <v>1184.65</v>
      </c>
      <c r="AG160" s="98">
        <f t="shared" si="47"/>
        <v>2740.86</v>
      </c>
      <c r="AH160" s="77" t="s">
        <v>141</v>
      </c>
      <c r="AI160" s="32" t="s">
        <v>141</v>
      </c>
      <c r="AJ160" s="32" t="s">
        <v>141</v>
      </c>
      <c r="AK160" s="32" t="s">
        <v>141</v>
      </c>
      <c r="AL160" s="99" t="str">
        <f t="shared" si="48"/>
        <v>0, 00</v>
      </c>
      <c r="AM160" s="75">
        <v>8187.89</v>
      </c>
      <c r="AN160" s="32" t="s">
        <v>141</v>
      </c>
      <c r="AO160" s="31">
        <v>8187.89</v>
      </c>
      <c r="AP160" s="31">
        <v>5335.77</v>
      </c>
      <c r="AQ160" s="98">
        <f t="shared" si="49"/>
        <v>8187.89</v>
      </c>
      <c r="AR160" s="75">
        <v>372.13</v>
      </c>
      <c r="AS160" s="32" t="s">
        <v>141</v>
      </c>
      <c r="AT160" s="31">
        <v>372.13</v>
      </c>
      <c r="AU160" s="31">
        <v>288.67</v>
      </c>
      <c r="AV160" s="98">
        <f t="shared" si="50"/>
        <v>372.13</v>
      </c>
      <c r="AW160" s="67" t="s">
        <v>141</v>
      </c>
      <c r="AX160" s="32" t="s">
        <v>141</v>
      </c>
      <c r="AY160" s="32" t="s">
        <v>141</v>
      </c>
      <c r="AZ160" s="32" t="s">
        <v>141</v>
      </c>
      <c r="BA160" s="11"/>
    </row>
    <row r="161" spans="1:53" ht="14.25">
      <c r="A161" s="11">
        <f t="shared" si="34"/>
        <v>158</v>
      </c>
      <c r="B161" s="14" t="s">
        <v>36</v>
      </c>
      <c r="C161" s="13">
        <v>34</v>
      </c>
      <c r="D161" s="13">
        <v>390.6</v>
      </c>
      <c r="E161" s="31">
        <v>15967.72</v>
      </c>
      <c r="F161" s="32" t="s">
        <v>141</v>
      </c>
      <c r="G161" s="31">
        <v>15967.72</v>
      </c>
      <c r="H161" s="31">
        <v>14558.89</v>
      </c>
      <c r="I161" s="33">
        <f t="shared" si="35"/>
        <v>5645.579102902375</v>
      </c>
      <c r="J161" s="33">
        <v>0</v>
      </c>
      <c r="K161" s="31">
        <f t="shared" si="36"/>
        <v>5645.579102902375</v>
      </c>
      <c r="L161" s="31">
        <f t="shared" si="37"/>
        <v>5147.470343007915</v>
      </c>
      <c r="M161" s="31">
        <f t="shared" si="38"/>
        <v>5645.579102902375</v>
      </c>
      <c r="N161" s="31">
        <f t="shared" si="39"/>
        <v>9142.467651715038</v>
      </c>
      <c r="O161" s="31">
        <v>0</v>
      </c>
      <c r="P161" s="31">
        <f t="shared" si="40"/>
        <v>9142.467651715038</v>
      </c>
      <c r="Q161" s="31">
        <f t="shared" si="41"/>
        <v>8335.828839050131</v>
      </c>
      <c r="R161" s="31">
        <f t="shared" si="42"/>
        <v>9142.467651715038</v>
      </c>
      <c r="S161" s="31">
        <f t="shared" si="43"/>
        <v>1179.6732453825857</v>
      </c>
      <c r="T161" s="31">
        <v>0</v>
      </c>
      <c r="U161" s="31">
        <f t="shared" si="44"/>
        <v>1179.6732453825857</v>
      </c>
      <c r="V161" s="31">
        <f t="shared" si="45"/>
        <v>1075.5908179419525</v>
      </c>
      <c r="W161" s="63">
        <f t="shared" si="46"/>
        <v>1179.6732453825857</v>
      </c>
      <c r="X161" s="75">
        <v>9093.24</v>
      </c>
      <c r="Y161" s="32" t="s">
        <v>141</v>
      </c>
      <c r="Z161" s="31">
        <v>9093.24</v>
      </c>
      <c r="AA161" s="31">
        <v>8033.81</v>
      </c>
      <c r="AB161" s="31">
        <v>9093.24</v>
      </c>
      <c r="AC161" s="75">
        <v>1812.38</v>
      </c>
      <c r="AD161" s="32" t="s">
        <v>141</v>
      </c>
      <c r="AE161" s="31">
        <v>1812.38</v>
      </c>
      <c r="AF161" s="31">
        <v>1043.57</v>
      </c>
      <c r="AG161" s="98">
        <f t="shared" si="47"/>
        <v>1812.38</v>
      </c>
      <c r="AH161" s="77" t="s">
        <v>141</v>
      </c>
      <c r="AI161" s="32" t="s">
        <v>141</v>
      </c>
      <c r="AJ161" s="32" t="s">
        <v>141</v>
      </c>
      <c r="AK161" s="32" t="s">
        <v>141</v>
      </c>
      <c r="AL161" s="99" t="str">
        <f t="shared" si="48"/>
        <v>0, 00</v>
      </c>
      <c r="AM161" s="75">
        <v>5413.66</v>
      </c>
      <c r="AN161" s="32" t="s">
        <v>141</v>
      </c>
      <c r="AO161" s="31">
        <v>5413.66</v>
      </c>
      <c r="AP161" s="31">
        <v>4517.3</v>
      </c>
      <c r="AQ161" s="98">
        <f t="shared" si="49"/>
        <v>5413.66</v>
      </c>
      <c r="AR161" s="75">
        <v>246.08</v>
      </c>
      <c r="AS161" s="32" t="s">
        <v>141</v>
      </c>
      <c r="AT161" s="31">
        <v>246.08</v>
      </c>
      <c r="AU161" s="31">
        <v>178.07</v>
      </c>
      <c r="AV161" s="98">
        <f t="shared" si="50"/>
        <v>246.08</v>
      </c>
      <c r="AW161" s="67" t="s">
        <v>141</v>
      </c>
      <c r="AX161" s="32" t="s">
        <v>141</v>
      </c>
      <c r="AY161" s="32" t="s">
        <v>141</v>
      </c>
      <c r="AZ161" s="32" t="s">
        <v>141</v>
      </c>
      <c r="BA161" s="11"/>
    </row>
    <row r="162" spans="1:53" ht="14.25">
      <c r="A162" s="11">
        <f t="shared" si="34"/>
        <v>159</v>
      </c>
      <c r="B162" s="14" t="s">
        <v>36</v>
      </c>
      <c r="C162" s="13">
        <v>38</v>
      </c>
      <c r="D162" s="13">
        <v>396</v>
      </c>
      <c r="E162" s="31">
        <v>28163.52</v>
      </c>
      <c r="F162" s="32" t="s">
        <v>141</v>
      </c>
      <c r="G162" s="31">
        <v>28163.52</v>
      </c>
      <c r="H162" s="31">
        <v>27717.1</v>
      </c>
      <c r="I162" s="33">
        <f t="shared" si="35"/>
        <v>9957.550606860159</v>
      </c>
      <c r="J162" s="33">
        <v>0</v>
      </c>
      <c r="K162" s="31">
        <f t="shared" si="36"/>
        <v>9957.550606860159</v>
      </c>
      <c r="L162" s="31">
        <f t="shared" si="37"/>
        <v>9799.71345646438</v>
      </c>
      <c r="M162" s="31">
        <f t="shared" si="38"/>
        <v>9957.550606860159</v>
      </c>
      <c r="N162" s="31">
        <f t="shared" si="39"/>
        <v>16125.287176781001</v>
      </c>
      <c r="O162" s="31">
        <v>0</v>
      </c>
      <c r="P162" s="31">
        <f t="shared" si="40"/>
        <v>16125.287176781001</v>
      </c>
      <c r="Q162" s="31">
        <f t="shared" si="41"/>
        <v>15869.685224274404</v>
      </c>
      <c r="R162" s="31">
        <f t="shared" si="42"/>
        <v>16125.287176781001</v>
      </c>
      <c r="S162" s="31">
        <f t="shared" si="43"/>
        <v>2080.682216358839</v>
      </c>
      <c r="T162" s="31">
        <v>0</v>
      </c>
      <c r="U162" s="31">
        <f t="shared" si="44"/>
        <v>2080.682216358839</v>
      </c>
      <c r="V162" s="31">
        <f t="shared" si="45"/>
        <v>2047.7013192612137</v>
      </c>
      <c r="W162" s="63">
        <f t="shared" si="46"/>
        <v>2080.682216358839</v>
      </c>
      <c r="X162" s="77" t="s">
        <v>141</v>
      </c>
      <c r="Y162" s="32" t="s">
        <v>141</v>
      </c>
      <c r="Z162" s="32" t="s">
        <v>141</v>
      </c>
      <c r="AA162" s="32" t="s">
        <v>141</v>
      </c>
      <c r="AB162" s="32" t="s">
        <v>141</v>
      </c>
      <c r="AC162" s="75">
        <v>1837.42</v>
      </c>
      <c r="AD162" s="32" t="s">
        <v>141</v>
      </c>
      <c r="AE162" s="31">
        <v>1837.42</v>
      </c>
      <c r="AF162" s="31">
        <v>944.69</v>
      </c>
      <c r="AG162" s="98">
        <f t="shared" si="47"/>
        <v>1837.42</v>
      </c>
      <c r="AH162" s="77" t="s">
        <v>141</v>
      </c>
      <c r="AI162" s="32" t="s">
        <v>141</v>
      </c>
      <c r="AJ162" s="32" t="s">
        <v>141</v>
      </c>
      <c r="AK162" s="32" t="s">
        <v>141</v>
      </c>
      <c r="AL162" s="99" t="str">
        <f t="shared" si="48"/>
        <v>0, 00</v>
      </c>
      <c r="AM162" s="75">
        <v>5488.58</v>
      </c>
      <c r="AN162" s="32" t="s">
        <v>141</v>
      </c>
      <c r="AO162" s="31">
        <v>5488.58</v>
      </c>
      <c r="AP162" s="31">
        <v>4850.35</v>
      </c>
      <c r="AQ162" s="98">
        <f t="shared" si="49"/>
        <v>5488.58</v>
      </c>
      <c r="AR162" s="75">
        <v>249.49</v>
      </c>
      <c r="AS162" s="32" t="s">
        <v>141</v>
      </c>
      <c r="AT162" s="31">
        <v>249.49</v>
      </c>
      <c r="AU162" s="31">
        <v>199.96</v>
      </c>
      <c r="AV162" s="98">
        <f t="shared" si="50"/>
        <v>249.49</v>
      </c>
      <c r="AW162" s="67" t="s">
        <v>141</v>
      </c>
      <c r="AX162" s="32" t="s">
        <v>141</v>
      </c>
      <c r="AY162" s="32" t="s">
        <v>141</v>
      </c>
      <c r="AZ162" s="32" t="s">
        <v>141</v>
      </c>
      <c r="BA162" s="11"/>
    </row>
    <row r="163" spans="1:53" ht="14.25">
      <c r="A163" s="11">
        <f t="shared" si="34"/>
        <v>160</v>
      </c>
      <c r="B163" s="14" t="s">
        <v>36</v>
      </c>
      <c r="C163" s="13">
        <v>42</v>
      </c>
      <c r="D163" s="13">
        <v>464.1</v>
      </c>
      <c r="E163" s="31">
        <v>18956</v>
      </c>
      <c r="F163" s="32" t="s">
        <v>141</v>
      </c>
      <c r="G163" s="31">
        <v>18956</v>
      </c>
      <c r="H163" s="31">
        <v>15340.1</v>
      </c>
      <c r="I163" s="33">
        <f t="shared" si="35"/>
        <v>6702.121372031663</v>
      </c>
      <c r="J163" s="33">
        <v>0</v>
      </c>
      <c r="K163" s="31">
        <f t="shared" si="36"/>
        <v>6702.121372031663</v>
      </c>
      <c r="L163" s="31">
        <f t="shared" si="37"/>
        <v>5423.676517150397</v>
      </c>
      <c r="M163" s="31">
        <f t="shared" si="38"/>
        <v>6702.121372031663</v>
      </c>
      <c r="N163" s="31">
        <f t="shared" si="39"/>
        <v>10853.435356200527</v>
      </c>
      <c r="O163" s="31">
        <v>0</v>
      </c>
      <c r="P163" s="31">
        <f t="shared" si="40"/>
        <v>10853.435356200527</v>
      </c>
      <c r="Q163" s="31">
        <f t="shared" si="41"/>
        <v>8783.117941952507</v>
      </c>
      <c r="R163" s="31">
        <f t="shared" si="42"/>
        <v>10853.435356200527</v>
      </c>
      <c r="S163" s="31">
        <f t="shared" si="43"/>
        <v>1400.44327176781</v>
      </c>
      <c r="T163" s="31">
        <v>0</v>
      </c>
      <c r="U163" s="31">
        <f t="shared" si="44"/>
        <v>1400.44327176781</v>
      </c>
      <c r="V163" s="31">
        <f t="shared" si="45"/>
        <v>1133.3055408970977</v>
      </c>
      <c r="W163" s="63">
        <f t="shared" si="46"/>
        <v>1400.44327176781</v>
      </c>
      <c r="X163" s="75">
        <v>10794.84</v>
      </c>
      <c r="Y163" s="32" t="s">
        <v>141</v>
      </c>
      <c r="Z163" s="31">
        <v>10794.84</v>
      </c>
      <c r="AA163" s="31">
        <v>8940.88</v>
      </c>
      <c r="AB163" s="31">
        <v>10794.84</v>
      </c>
      <c r="AC163" s="75">
        <v>2151.56</v>
      </c>
      <c r="AD163" s="32" t="s">
        <v>141</v>
      </c>
      <c r="AE163" s="31">
        <v>2151.56</v>
      </c>
      <c r="AF163" s="31">
        <v>2768.98</v>
      </c>
      <c r="AG163" s="98">
        <f t="shared" si="47"/>
        <v>2151.56</v>
      </c>
      <c r="AH163" s="77" t="s">
        <v>141</v>
      </c>
      <c r="AI163" s="32" t="s">
        <v>141</v>
      </c>
      <c r="AJ163" s="32" t="s">
        <v>141</v>
      </c>
      <c r="AK163" s="32" t="s">
        <v>141</v>
      </c>
      <c r="AL163" s="99" t="str">
        <f t="shared" si="48"/>
        <v>0, 00</v>
      </c>
      <c r="AM163" s="75">
        <v>6426.98</v>
      </c>
      <c r="AN163" s="32" t="s">
        <v>141</v>
      </c>
      <c r="AO163" s="31">
        <v>6426.98</v>
      </c>
      <c r="AP163" s="31">
        <v>5213.86</v>
      </c>
      <c r="AQ163" s="98">
        <f t="shared" si="49"/>
        <v>6426.98</v>
      </c>
      <c r="AR163" s="75">
        <v>292.11</v>
      </c>
      <c r="AS163" s="32" t="s">
        <v>141</v>
      </c>
      <c r="AT163" s="31">
        <v>292.11</v>
      </c>
      <c r="AU163" s="31">
        <v>697.9</v>
      </c>
      <c r="AV163" s="98">
        <f t="shared" si="50"/>
        <v>292.11</v>
      </c>
      <c r="AW163" s="67" t="s">
        <v>141</v>
      </c>
      <c r="AX163" s="32" t="s">
        <v>141</v>
      </c>
      <c r="AY163" s="32" t="s">
        <v>141</v>
      </c>
      <c r="AZ163" s="32" t="s">
        <v>141</v>
      </c>
      <c r="BA163" s="11"/>
    </row>
    <row r="164" spans="1:53" ht="14.25">
      <c r="A164" s="11">
        <f t="shared" si="34"/>
        <v>161</v>
      </c>
      <c r="B164" s="14" t="s">
        <v>36</v>
      </c>
      <c r="C164" s="13">
        <v>44</v>
      </c>
      <c r="D164" s="13">
        <v>173.5</v>
      </c>
      <c r="E164" s="31">
        <v>12339.32</v>
      </c>
      <c r="F164" s="32" t="s">
        <v>141</v>
      </c>
      <c r="G164" s="31">
        <v>12339.32</v>
      </c>
      <c r="H164" s="31">
        <v>5843.41</v>
      </c>
      <c r="I164" s="33">
        <f t="shared" si="35"/>
        <v>4362.714722955146</v>
      </c>
      <c r="J164" s="33">
        <v>0</v>
      </c>
      <c r="K164" s="31">
        <f t="shared" si="36"/>
        <v>4362.714722955146</v>
      </c>
      <c r="L164" s="31">
        <f t="shared" si="37"/>
        <v>2066.0077572559367</v>
      </c>
      <c r="M164" s="31">
        <f t="shared" si="38"/>
        <v>4362.714722955146</v>
      </c>
      <c r="N164" s="31">
        <f t="shared" si="39"/>
        <v>7064.993245382585</v>
      </c>
      <c r="O164" s="31">
        <v>0</v>
      </c>
      <c r="P164" s="31">
        <f t="shared" si="40"/>
        <v>7064.993245382585</v>
      </c>
      <c r="Q164" s="31">
        <f t="shared" si="41"/>
        <v>3345.6991292875987</v>
      </c>
      <c r="R164" s="31">
        <f t="shared" si="42"/>
        <v>7064.993245382585</v>
      </c>
      <c r="S164" s="31">
        <f t="shared" si="43"/>
        <v>911.6120316622691</v>
      </c>
      <c r="T164" s="31">
        <v>0</v>
      </c>
      <c r="U164" s="31">
        <f t="shared" si="44"/>
        <v>911.6120316622691</v>
      </c>
      <c r="V164" s="31">
        <f t="shared" si="45"/>
        <v>431.7031134564644</v>
      </c>
      <c r="W164" s="63">
        <f t="shared" si="46"/>
        <v>911.6120316622691</v>
      </c>
      <c r="X164" s="77" t="s">
        <v>141</v>
      </c>
      <c r="Y164" s="32" t="s">
        <v>141</v>
      </c>
      <c r="Z164" s="32" t="s">
        <v>141</v>
      </c>
      <c r="AA164" s="32" t="s">
        <v>141</v>
      </c>
      <c r="AB164" s="32" t="s">
        <v>141</v>
      </c>
      <c r="AC164" s="75">
        <v>805.04</v>
      </c>
      <c r="AD164" s="32" t="s">
        <v>141</v>
      </c>
      <c r="AE164" s="31">
        <v>805.04</v>
      </c>
      <c r="AF164" s="31">
        <v>312.85</v>
      </c>
      <c r="AG164" s="98">
        <f t="shared" si="47"/>
        <v>805.04</v>
      </c>
      <c r="AH164" s="77" t="s">
        <v>141</v>
      </c>
      <c r="AI164" s="32" t="s">
        <v>141</v>
      </c>
      <c r="AJ164" s="32" t="s">
        <v>141</v>
      </c>
      <c r="AK164" s="32" t="s">
        <v>141</v>
      </c>
      <c r="AL164" s="99" t="str">
        <f t="shared" si="48"/>
        <v>0, 00</v>
      </c>
      <c r="AM164" s="75">
        <v>2404.72</v>
      </c>
      <c r="AN164" s="32" t="s">
        <v>141</v>
      </c>
      <c r="AO164" s="31">
        <v>2404.72</v>
      </c>
      <c r="AP164" s="31">
        <v>1094.67</v>
      </c>
      <c r="AQ164" s="98">
        <f t="shared" si="49"/>
        <v>2404.72</v>
      </c>
      <c r="AR164" s="75">
        <v>109.31</v>
      </c>
      <c r="AS164" s="32" t="s">
        <v>141</v>
      </c>
      <c r="AT164" s="31">
        <v>109.31</v>
      </c>
      <c r="AU164" s="31">
        <v>84.78</v>
      </c>
      <c r="AV164" s="98">
        <f t="shared" si="50"/>
        <v>109.31</v>
      </c>
      <c r="AW164" s="67" t="s">
        <v>141</v>
      </c>
      <c r="AX164" s="32" t="s">
        <v>141</v>
      </c>
      <c r="AY164" s="32" t="s">
        <v>141</v>
      </c>
      <c r="AZ164" s="32" t="s">
        <v>141</v>
      </c>
      <c r="BA164" s="11"/>
    </row>
    <row r="165" spans="1:53" ht="14.25">
      <c r="A165" s="11">
        <f t="shared" si="34"/>
        <v>162</v>
      </c>
      <c r="B165" s="14" t="s">
        <v>36</v>
      </c>
      <c r="C165" s="13">
        <v>46</v>
      </c>
      <c r="D165" s="13">
        <v>134.3</v>
      </c>
      <c r="E165" s="31">
        <v>10333.64</v>
      </c>
      <c r="F165" s="32" t="s">
        <v>141</v>
      </c>
      <c r="G165" s="31">
        <v>10333.64</v>
      </c>
      <c r="H165" s="31">
        <v>10833.07</v>
      </c>
      <c r="I165" s="33">
        <f t="shared" si="35"/>
        <v>3653.5824802110815</v>
      </c>
      <c r="J165" s="33">
        <v>0</v>
      </c>
      <c r="K165" s="31">
        <f t="shared" si="36"/>
        <v>3653.5824802110815</v>
      </c>
      <c r="L165" s="31">
        <f t="shared" si="37"/>
        <v>3830.161952506596</v>
      </c>
      <c r="M165" s="31">
        <f t="shared" si="38"/>
        <v>3653.5824802110815</v>
      </c>
      <c r="N165" s="31">
        <f t="shared" si="39"/>
        <v>5916.6223746701835</v>
      </c>
      <c r="O165" s="31">
        <v>0</v>
      </c>
      <c r="P165" s="31">
        <f t="shared" si="40"/>
        <v>5916.6223746701835</v>
      </c>
      <c r="Q165" s="31">
        <f t="shared" si="41"/>
        <v>6202.5756992084425</v>
      </c>
      <c r="R165" s="31">
        <f t="shared" si="42"/>
        <v>5916.6223746701835</v>
      </c>
      <c r="S165" s="31">
        <f t="shared" si="43"/>
        <v>763.4351451187334</v>
      </c>
      <c r="T165" s="31">
        <v>0</v>
      </c>
      <c r="U165" s="31">
        <f t="shared" si="44"/>
        <v>763.4351451187334</v>
      </c>
      <c r="V165" s="31">
        <f t="shared" si="45"/>
        <v>800.3323482849604</v>
      </c>
      <c r="W165" s="63">
        <f t="shared" si="46"/>
        <v>763.4351451187334</v>
      </c>
      <c r="X165" s="77" t="s">
        <v>141</v>
      </c>
      <c r="Y165" s="32" t="s">
        <v>141</v>
      </c>
      <c r="Z165" s="32" t="s">
        <v>141</v>
      </c>
      <c r="AA165" s="32" t="s">
        <v>141</v>
      </c>
      <c r="AB165" s="32" t="s">
        <v>141</v>
      </c>
      <c r="AC165" s="75">
        <v>674.18</v>
      </c>
      <c r="AD165" s="32" t="s">
        <v>141</v>
      </c>
      <c r="AE165" s="31">
        <v>674.18</v>
      </c>
      <c r="AF165" s="31">
        <v>610.28</v>
      </c>
      <c r="AG165" s="98">
        <f t="shared" si="47"/>
        <v>674.18</v>
      </c>
      <c r="AH165" s="77" t="s">
        <v>141</v>
      </c>
      <c r="AI165" s="32" t="s">
        <v>141</v>
      </c>
      <c r="AJ165" s="32" t="s">
        <v>141</v>
      </c>
      <c r="AK165" s="32" t="s">
        <v>141</v>
      </c>
      <c r="AL165" s="99" t="str">
        <f t="shared" si="48"/>
        <v>0, 00</v>
      </c>
      <c r="AM165" s="75">
        <v>2013.96</v>
      </c>
      <c r="AN165" s="32" t="s">
        <v>141</v>
      </c>
      <c r="AO165" s="31">
        <v>2013.96</v>
      </c>
      <c r="AP165" s="31">
        <v>2049.68</v>
      </c>
      <c r="AQ165" s="98">
        <f t="shared" si="49"/>
        <v>2013.96</v>
      </c>
      <c r="AR165" s="77" t="s">
        <v>141</v>
      </c>
      <c r="AS165" s="32" t="s">
        <v>141</v>
      </c>
      <c r="AT165" s="32" t="s">
        <v>141</v>
      </c>
      <c r="AU165" s="32" t="s">
        <v>141</v>
      </c>
      <c r="AV165" s="98" t="str">
        <f t="shared" si="50"/>
        <v>0, 00</v>
      </c>
      <c r="AW165" s="67" t="s">
        <v>141</v>
      </c>
      <c r="AX165" s="32" t="s">
        <v>141</v>
      </c>
      <c r="AY165" s="32" t="s">
        <v>141</v>
      </c>
      <c r="AZ165" s="32" t="s">
        <v>141</v>
      </c>
      <c r="BA165" s="11"/>
    </row>
    <row r="166" spans="1:53" ht="14.25">
      <c r="A166" s="11">
        <f t="shared" si="34"/>
        <v>163</v>
      </c>
      <c r="B166" s="14" t="s">
        <v>36</v>
      </c>
      <c r="C166" s="13">
        <v>48</v>
      </c>
      <c r="D166" s="13">
        <v>213.9</v>
      </c>
      <c r="E166" s="31">
        <v>12892.82</v>
      </c>
      <c r="F166" s="32" t="s">
        <v>141</v>
      </c>
      <c r="G166" s="31">
        <v>12892.82</v>
      </c>
      <c r="H166" s="31">
        <v>8789.51</v>
      </c>
      <c r="I166" s="33">
        <f t="shared" si="35"/>
        <v>4558.41129287599</v>
      </c>
      <c r="J166" s="33">
        <v>0</v>
      </c>
      <c r="K166" s="31">
        <f t="shared" si="36"/>
        <v>4558.41129287599</v>
      </c>
      <c r="L166" s="31">
        <f t="shared" si="37"/>
        <v>3107.6367810026386</v>
      </c>
      <c r="M166" s="31">
        <f t="shared" si="38"/>
        <v>4558.41129287599</v>
      </c>
      <c r="N166" s="31">
        <f t="shared" si="39"/>
        <v>7381.904854881266</v>
      </c>
      <c r="O166" s="31">
        <v>0</v>
      </c>
      <c r="P166" s="31">
        <f t="shared" si="40"/>
        <v>7381.904854881266</v>
      </c>
      <c r="Q166" s="31">
        <f t="shared" si="41"/>
        <v>5032.516279683377</v>
      </c>
      <c r="R166" s="31">
        <f t="shared" si="42"/>
        <v>7381.904854881266</v>
      </c>
      <c r="S166" s="31">
        <f t="shared" si="43"/>
        <v>952.5038522427442</v>
      </c>
      <c r="T166" s="31">
        <v>0</v>
      </c>
      <c r="U166" s="31">
        <f t="shared" si="44"/>
        <v>952.5038522427442</v>
      </c>
      <c r="V166" s="31">
        <f t="shared" si="45"/>
        <v>649.3569393139843</v>
      </c>
      <c r="W166" s="63">
        <f t="shared" si="46"/>
        <v>952.5038522427442</v>
      </c>
      <c r="X166" s="75">
        <v>1073.16</v>
      </c>
      <c r="Y166" s="32" t="s">
        <v>141</v>
      </c>
      <c r="Z166" s="31">
        <v>1073.16</v>
      </c>
      <c r="AA166" s="31">
        <v>1071.89</v>
      </c>
      <c r="AB166" s="31">
        <v>1073.16</v>
      </c>
      <c r="AC166" s="75">
        <v>939.6</v>
      </c>
      <c r="AD166" s="32" t="s">
        <v>141</v>
      </c>
      <c r="AE166" s="31">
        <v>939.6</v>
      </c>
      <c r="AF166" s="31">
        <v>596.4</v>
      </c>
      <c r="AG166" s="98">
        <f t="shared" si="47"/>
        <v>939.6</v>
      </c>
      <c r="AH166" s="77" t="s">
        <v>141</v>
      </c>
      <c r="AI166" s="32" t="s">
        <v>141</v>
      </c>
      <c r="AJ166" s="32" t="s">
        <v>141</v>
      </c>
      <c r="AK166" s="32" t="s">
        <v>141</v>
      </c>
      <c r="AL166" s="99" t="str">
        <f t="shared" si="48"/>
        <v>0, 00</v>
      </c>
      <c r="AM166" s="75">
        <v>2806.66</v>
      </c>
      <c r="AN166" s="32" t="s">
        <v>141</v>
      </c>
      <c r="AO166" s="31">
        <v>2806.66</v>
      </c>
      <c r="AP166" s="31">
        <v>1978.04</v>
      </c>
      <c r="AQ166" s="98">
        <f t="shared" si="49"/>
        <v>2806.66</v>
      </c>
      <c r="AR166" s="75">
        <v>127.58</v>
      </c>
      <c r="AS166" s="32" t="s">
        <v>141</v>
      </c>
      <c r="AT166" s="31">
        <v>127.58</v>
      </c>
      <c r="AU166" s="31">
        <v>88.96</v>
      </c>
      <c r="AV166" s="98">
        <f t="shared" si="50"/>
        <v>127.58</v>
      </c>
      <c r="AW166" s="67" t="s">
        <v>141</v>
      </c>
      <c r="AX166" s="32" t="s">
        <v>141</v>
      </c>
      <c r="AY166" s="32" t="s">
        <v>141</v>
      </c>
      <c r="AZ166" s="32" t="s">
        <v>141</v>
      </c>
      <c r="BA166" s="11"/>
    </row>
    <row r="167" spans="1:53" ht="14.25">
      <c r="A167" s="11">
        <f t="shared" si="34"/>
        <v>164</v>
      </c>
      <c r="B167" s="14" t="s">
        <v>36</v>
      </c>
      <c r="C167" s="13">
        <v>49</v>
      </c>
      <c r="D167" s="13">
        <v>145.4</v>
      </c>
      <c r="E167" s="31">
        <v>10333.8</v>
      </c>
      <c r="F167" s="32" t="s">
        <v>141</v>
      </c>
      <c r="G167" s="31">
        <v>10333.8</v>
      </c>
      <c r="H167" s="31">
        <v>10161.45</v>
      </c>
      <c r="I167" s="33">
        <f t="shared" si="35"/>
        <v>3653.639050131926</v>
      </c>
      <c r="J167" s="33">
        <v>0</v>
      </c>
      <c r="K167" s="31">
        <f t="shared" si="36"/>
        <v>3653.639050131926</v>
      </c>
      <c r="L167" s="31">
        <f t="shared" si="37"/>
        <v>3592.7026385224276</v>
      </c>
      <c r="M167" s="31">
        <f t="shared" si="38"/>
        <v>3653.639050131926</v>
      </c>
      <c r="N167" s="31">
        <f t="shared" si="39"/>
        <v>5916.713984168865</v>
      </c>
      <c r="O167" s="31">
        <v>0</v>
      </c>
      <c r="P167" s="31">
        <f t="shared" si="40"/>
        <v>5916.713984168865</v>
      </c>
      <c r="Q167" s="31">
        <f t="shared" si="41"/>
        <v>5818.033377308707</v>
      </c>
      <c r="R167" s="31">
        <f t="shared" si="42"/>
        <v>5916.713984168865</v>
      </c>
      <c r="S167" s="31">
        <f t="shared" si="43"/>
        <v>763.4469656992085</v>
      </c>
      <c r="T167" s="31">
        <v>0</v>
      </c>
      <c r="U167" s="31">
        <f t="shared" si="44"/>
        <v>763.4469656992085</v>
      </c>
      <c r="V167" s="31">
        <f t="shared" si="45"/>
        <v>750.7139841688655</v>
      </c>
      <c r="W167" s="63">
        <f t="shared" si="46"/>
        <v>763.4469656992085</v>
      </c>
      <c r="X167" s="77" t="s">
        <v>141</v>
      </c>
      <c r="Y167" s="32" t="s">
        <v>141</v>
      </c>
      <c r="Z167" s="32" t="s">
        <v>141</v>
      </c>
      <c r="AA167" s="32" t="s">
        <v>141</v>
      </c>
      <c r="AB167" s="32" t="s">
        <v>141</v>
      </c>
      <c r="AC167" s="75">
        <v>674.2</v>
      </c>
      <c r="AD167" s="32" t="s">
        <v>141</v>
      </c>
      <c r="AE167" s="31">
        <v>674.2</v>
      </c>
      <c r="AF167" s="32">
        <v>286.73</v>
      </c>
      <c r="AG167" s="98">
        <f t="shared" si="47"/>
        <v>674.2</v>
      </c>
      <c r="AH167" s="75" t="s">
        <v>141</v>
      </c>
      <c r="AI167" s="32" t="s">
        <v>141</v>
      </c>
      <c r="AJ167" s="31" t="s">
        <v>141</v>
      </c>
      <c r="AK167" s="32" t="s">
        <v>141</v>
      </c>
      <c r="AL167" s="99" t="str">
        <f t="shared" si="48"/>
        <v>0, 00</v>
      </c>
      <c r="AM167" s="75">
        <v>2013.78</v>
      </c>
      <c r="AN167" s="32" t="s">
        <v>141</v>
      </c>
      <c r="AO167" s="31">
        <v>2013.78</v>
      </c>
      <c r="AP167" s="31">
        <v>1739.18</v>
      </c>
      <c r="AQ167" s="98">
        <f t="shared" si="49"/>
        <v>2013.78</v>
      </c>
      <c r="AR167" s="77" t="s">
        <v>141</v>
      </c>
      <c r="AS167" s="32" t="s">
        <v>141</v>
      </c>
      <c r="AT167" s="32" t="s">
        <v>141</v>
      </c>
      <c r="AU167" s="32" t="s">
        <v>141</v>
      </c>
      <c r="AV167" s="98" t="str">
        <f t="shared" si="50"/>
        <v>0, 00</v>
      </c>
      <c r="AW167" s="67" t="s">
        <v>141</v>
      </c>
      <c r="AX167" s="32" t="s">
        <v>141</v>
      </c>
      <c r="AY167" s="32" t="s">
        <v>141</v>
      </c>
      <c r="AZ167" s="32" t="s">
        <v>141</v>
      </c>
      <c r="BA167" s="11"/>
    </row>
    <row r="168" spans="1:53" ht="14.25">
      <c r="A168" s="11">
        <f t="shared" si="34"/>
        <v>165</v>
      </c>
      <c r="B168" s="14" t="s">
        <v>36</v>
      </c>
      <c r="C168" s="13">
        <v>50</v>
      </c>
      <c r="D168" s="13">
        <v>56.4</v>
      </c>
      <c r="E168" s="31">
        <v>4011.12</v>
      </c>
      <c r="F168" s="32" t="s">
        <v>141</v>
      </c>
      <c r="G168" s="31">
        <v>4011.12</v>
      </c>
      <c r="H168" s="31">
        <v>1417.07</v>
      </c>
      <c r="I168" s="33">
        <f t="shared" si="35"/>
        <v>1418.1796306068604</v>
      </c>
      <c r="J168" s="33">
        <v>0</v>
      </c>
      <c r="K168" s="31">
        <f t="shared" si="36"/>
        <v>1418.1796306068604</v>
      </c>
      <c r="L168" s="31">
        <f t="shared" si="37"/>
        <v>501.022110817942</v>
      </c>
      <c r="M168" s="31">
        <f t="shared" si="38"/>
        <v>1418.1796306068604</v>
      </c>
      <c r="N168" s="31">
        <f t="shared" si="39"/>
        <v>2296.604327176781</v>
      </c>
      <c r="O168" s="31">
        <v>0</v>
      </c>
      <c r="P168" s="31">
        <f t="shared" si="40"/>
        <v>2296.604327176781</v>
      </c>
      <c r="Q168" s="31">
        <f t="shared" si="41"/>
        <v>811.3567018469657</v>
      </c>
      <c r="R168" s="31">
        <f t="shared" si="42"/>
        <v>2296.604327176781</v>
      </c>
      <c r="S168" s="31">
        <f t="shared" si="43"/>
        <v>296.33604221635886</v>
      </c>
      <c r="T168" s="31">
        <v>0</v>
      </c>
      <c r="U168" s="31">
        <f t="shared" si="44"/>
        <v>296.33604221635886</v>
      </c>
      <c r="V168" s="31">
        <f t="shared" si="45"/>
        <v>104.69118733509237</v>
      </c>
      <c r="W168" s="63">
        <f t="shared" si="46"/>
        <v>296.33604221635886</v>
      </c>
      <c r="X168" s="77" t="s">
        <v>141</v>
      </c>
      <c r="Y168" s="32" t="s">
        <v>141</v>
      </c>
      <c r="Z168" s="32" t="s">
        <v>141</v>
      </c>
      <c r="AA168" s="32" t="s">
        <v>141</v>
      </c>
      <c r="AB168" s="32" t="s">
        <v>141</v>
      </c>
      <c r="AC168" s="75">
        <v>261.7</v>
      </c>
      <c r="AD168" s="32" t="s">
        <v>141</v>
      </c>
      <c r="AE168" s="31">
        <v>261.7</v>
      </c>
      <c r="AF168" s="31">
        <v>48.92</v>
      </c>
      <c r="AG168" s="98">
        <f t="shared" si="47"/>
        <v>261.7</v>
      </c>
      <c r="AH168" s="77" t="s">
        <v>141</v>
      </c>
      <c r="AI168" s="32" t="s">
        <v>141</v>
      </c>
      <c r="AJ168" s="32" t="s">
        <v>141</v>
      </c>
      <c r="AK168" s="32" t="s">
        <v>141</v>
      </c>
      <c r="AL168" s="99" t="str">
        <f t="shared" si="48"/>
        <v>0, 00</v>
      </c>
      <c r="AM168" s="75">
        <v>781.76</v>
      </c>
      <c r="AN168" s="32" t="s">
        <v>141</v>
      </c>
      <c r="AO168" s="31">
        <v>781.76</v>
      </c>
      <c r="AP168" s="31">
        <v>248.1</v>
      </c>
      <c r="AQ168" s="98">
        <f t="shared" si="49"/>
        <v>781.76</v>
      </c>
      <c r="AR168" s="77" t="s">
        <v>141</v>
      </c>
      <c r="AS168" s="32" t="s">
        <v>141</v>
      </c>
      <c r="AT168" s="32" t="s">
        <v>141</v>
      </c>
      <c r="AU168" s="32" t="s">
        <v>141</v>
      </c>
      <c r="AV168" s="98" t="str">
        <f t="shared" si="50"/>
        <v>0, 00</v>
      </c>
      <c r="AW168" s="67" t="s">
        <v>141</v>
      </c>
      <c r="AX168" s="32" t="s">
        <v>141</v>
      </c>
      <c r="AY168" s="32" t="s">
        <v>141</v>
      </c>
      <c r="AZ168" s="32" t="s">
        <v>141</v>
      </c>
      <c r="BA168" s="11"/>
    </row>
    <row r="169" spans="1:53" ht="14.25">
      <c r="A169" s="11">
        <f t="shared" si="34"/>
        <v>166</v>
      </c>
      <c r="B169" s="14" t="s">
        <v>36</v>
      </c>
      <c r="C169" s="13">
        <v>52</v>
      </c>
      <c r="D169" s="13">
        <v>204.4</v>
      </c>
      <c r="E169" s="31">
        <v>13706.3</v>
      </c>
      <c r="F169" s="32">
        <v>72.41</v>
      </c>
      <c r="G169" s="31">
        <v>13633.89</v>
      </c>
      <c r="H169" s="31">
        <v>18143.46</v>
      </c>
      <c r="I169" s="33">
        <f t="shared" si="35"/>
        <v>4846.02691292876</v>
      </c>
      <c r="J169" s="33">
        <f>F169/3.79*1.34</f>
        <v>25.60142480211082</v>
      </c>
      <c r="K169" s="31">
        <f t="shared" si="36"/>
        <v>4820.42548812665</v>
      </c>
      <c r="L169" s="31">
        <f t="shared" si="37"/>
        <v>6414.838100263852</v>
      </c>
      <c r="M169" s="31">
        <f t="shared" si="38"/>
        <v>4820.42548812665</v>
      </c>
      <c r="N169" s="31">
        <f t="shared" si="39"/>
        <v>7847.670448548812</v>
      </c>
      <c r="O169" s="31">
        <f>F169/3.79*2.17</f>
        <v>41.459023746701845</v>
      </c>
      <c r="P169" s="31">
        <f t="shared" si="40"/>
        <v>7806.211424802111</v>
      </c>
      <c r="Q169" s="31">
        <f t="shared" si="41"/>
        <v>10388.207968337729</v>
      </c>
      <c r="R169" s="31">
        <f t="shared" si="42"/>
        <v>7806.211424802111</v>
      </c>
      <c r="S169" s="31">
        <f t="shared" si="43"/>
        <v>1012.6026385224275</v>
      </c>
      <c r="T169" s="31">
        <f>F169/3.79*0.28</f>
        <v>5.349551451187335</v>
      </c>
      <c r="U169" s="31">
        <f t="shared" si="44"/>
        <v>1007.2530870712402</v>
      </c>
      <c r="V169" s="31">
        <f t="shared" si="45"/>
        <v>1340.413931398417</v>
      </c>
      <c r="W169" s="63">
        <f t="shared" si="46"/>
        <v>1007.2530870712402</v>
      </c>
      <c r="X169" s="77" t="s">
        <v>141</v>
      </c>
      <c r="Y169" s="32" t="s">
        <v>141</v>
      </c>
      <c r="Z169" s="32" t="s">
        <v>141</v>
      </c>
      <c r="AA169" s="32" t="s">
        <v>141</v>
      </c>
      <c r="AB169" s="32" t="s">
        <v>141</v>
      </c>
      <c r="AC169" s="75">
        <v>948.4</v>
      </c>
      <c r="AD169" s="32" t="s">
        <v>141</v>
      </c>
      <c r="AE169" s="31">
        <v>948.4</v>
      </c>
      <c r="AF169" s="31">
        <v>93.85</v>
      </c>
      <c r="AG169" s="98">
        <f t="shared" si="47"/>
        <v>948.4</v>
      </c>
      <c r="AH169" s="77" t="s">
        <v>141</v>
      </c>
      <c r="AI169" s="32" t="s">
        <v>141</v>
      </c>
      <c r="AJ169" s="32" t="s">
        <v>141</v>
      </c>
      <c r="AK169" s="32" t="s">
        <v>141</v>
      </c>
      <c r="AL169" s="99" t="str">
        <f t="shared" si="48"/>
        <v>0, 00</v>
      </c>
      <c r="AM169" s="75">
        <v>2256.47</v>
      </c>
      <c r="AN169" s="32" t="s">
        <v>141</v>
      </c>
      <c r="AO169" s="31">
        <v>2256.47</v>
      </c>
      <c r="AP169" s="31">
        <v>2688.15</v>
      </c>
      <c r="AQ169" s="98">
        <f t="shared" si="49"/>
        <v>2256.47</v>
      </c>
      <c r="AR169" s="75">
        <v>128.77</v>
      </c>
      <c r="AS169" s="32" t="s">
        <v>141</v>
      </c>
      <c r="AT169" s="31">
        <v>128.77</v>
      </c>
      <c r="AU169" s="31">
        <v>24.53</v>
      </c>
      <c r="AV169" s="98">
        <f t="shared" si="50"/>
        <v>128.77</v>
      </c>
      <c r="AW169" s="67" t="s">
        <v>141</v>
      </c>
      <c r="AX169" s="32" t="s">
        <v>141</v>
      </c>
      <c r="AY169" s="32" t="s">
        <v>141</v>
      </c>
      <c r="AZ169" s="32" t="s">
        <v>141</v>
      </c>
      <c r="BA169" s="11"/>
    </row>
    <row r="170" spans="1:53" ht="14.25">
      <c r="A170" s="11">
        <f t="shared" si="34"/>
        <v>167</v>
      </c>
      <c r="B170" s="14" t="s">
        <v>36</v>
      </c>
      <c r="C170" s="13">
        <v>53</v>
      </c>
      <c r="D170" s="13">
        <v>157.3</v>
      </c>
      <c r="E170" s="31">
        <v>7424.96</v>
      </c>
      <c r="F170" s="32" t="s">
        <v>141</v>
      </c>
      <c r="G170" s="31">
        <v>7424.96</v>
      </c>
      <c r="H170" s="31">
        <v>19769.07</v>
      </c>
      <c r="I170" s="33">
        <f t="shared" si="35"/>
        <v>2625.183746701847</v>
      </c>
      <c r="J170" s="33">
        <v>0</v>
      </c>
      <c r="K170" s="31">
        <f t="shared" si="36"/>
        <v>2625.183746701847</v>
      </c>
      <c r="L170" s="31">
        <f t="shared" si="37"/>
        <v>6989.59203166227</v>
      </c>
      <c r="M170" s="31">
        <f t="shared" si="38"/>
        <v>2625.183746701847</v>
      </c>
      <c r="N170" s="31">
        <f t="shared" si="39"/>
        <v>4251.230395778364</v>
      </c>
      <c r="O170" s="31">
        <v>0</v>
      </c>
      <c r="P170" s="31">
        <f t="shared" si="40"/>
        <v>4251.230395778364</v>
      </c>
      <c r="Q170" s="31">
        <f t="shared" si="41"/>
        <v>11318.966200527704</v>
      </c>
      <c r="R170" s="31">
        <f t="shared" si="42"/>
        <v>4251.230395778364</v>
      </c>
      <c r="S170" s="31">
        <f t="shared" si="43"/>
        <v>548.545857519789</v>
      </c>
      <c r="T170" s="31">
        <v>0</v>
      </c>
      <c r="U170" s="31">
        <f t="shared" si="44"/>
        <v>548.545857519789</v>
      </c>
      <c r="V170" s="31">
        <f t="shared" si="45"/>
        <v>1460.5117678100264</v>
      </c>
      <c r="W170" s="63">
        <f t="shared" si="46"/>
        <v>548.545857519789</v>
      </c>
      <c r="X170" s="77" t="s">
        <v>141</v>
      </c>
      <c r="Y170" s="32" t="s">
        <v>141</v>
      </c>
      <c r="Z170" s="32" t="s">
        <v>141</v>
      </c>
      <c r="AA170" s="32" t="s">
        <v>141</v>
      </c>
      <c r="AB170" s="32" t="s">
        <v>141</v>
      </c>
      <c r="AC170" s="77">
        <v>484.44</v>
      </c>
      <c r="AD170" s="32" t="s">
        <v>141</v>
      </c>
      <c r="AE170" s="32">
        <v>484.44</v>
      </c>
      <c r="AF170" s="32">
        <v>286.53</v>
      </c>
      <c r="AG170" s="98">
        <f t="shared" si="47"/>
        <v>484.44</v>
      </c>
      <c r="AH170" s="75">
        <v>1692</v>
      </c>
      <c r="AI170" s="32" t="s">
        <v>141</v>
      </c>
      <c r="AJ170" s="31">
        <v>1692</v>
      </c>
      <c r="AK170" s="31">
        <v>1651.62</v>
      </c>
      <c r="AL170" s="99">
        <f t="shared" si="48"/>
        <v>1692</v>
      </c>
      <c r="AM170" s="75">
        <v>1446.94</v>
      </c>
      <c r="AN170" s="32" t="s">
        <v>141</v>
      </c>
      <c r="AO170" s="31">
        <v>1446.94</v>
      </c>
      <c r="AP170" s="31">
        <v>3453.53</v>
      </c>
      <c r="AQ170" s="98">
        <f t="shared" si="49"/>
        <v>1446.94</v>
      </c>
      <c r="AR170" s="75">
        <v>98.41</v>
      </c>
      <c r="AS170" s="32" t="s">
        <v>141</v>
      </c>
      <c r="AT170" s="31">
        <v>98.41</v>
      </c>
      <c r="AU170" s="31">
        <v>71.57</v>
      </c>
      <c r="AV170" s="98">
        <f t="shared" si="50"/>
        <v>98.41</v>
      </c>
      <c r="AW170" s="67" t="s">
        <v>141</v>
      </c>
      <c r="AX170" s="32" t="s">
        <v>141</v>
      </c>
      <c r="AY170" s="32" t="s">
        <v>141</v>
      </c>
      <c r="AZ170" s="32" t="s">
        <v>141</v>
      </c>
      <c r="BA170" s="11"/>
    </row>
    <row r="171" spans="1:53" ht="14.25">
      <c r="A171" s="11">
        <f t="shared" si="34"/>
        <v>168</v>
      </c>
      <c r="B171" s="14" t="s">
        <v>36</v>
      </c>
      <c r="C171" s="13">
        <v>54</v>
      </c>
      <c r="D171" s="13">
        <v>57.3</v>
      </c>
      <c r="E171" s="31">
        <v>4075.16</v>
      </c>
      <c r="F171" s="32" t="s">
        <v>141</v>
      </c>
      <c r="G171" s="31">
        <v>4075.16</v>
      </c>
      <c r="H171" s="31">
        <v>6832.29</v>
      </c>
      <c r="I171" s="33">
        <f t="shared" si="35"/>
        <v>1440.8217414248022</v>
      </c>
      <c r="J171" s="33">
        <v>0</v>
      </c>
      <c r="K171" s="31">
        <f t="shared" si="36"/>
        <v>1440.8217414248022</v>
      </c>
      <c r="L171" s="31">
        <f t="shared" si="37"/>
        <v>2415.638153034301</v>
      </c>
      <c r="M171" s="31">
        <f t="shared" si="38"/>
        <v>1440.8217414248022</v>
      </c>
      <c r="N171" s="31">
        <f t="shared" si="39"/>
        <v>2333.2710290237465</v>
      </c>
      <c r="O171" s="31">
        <v>0</v>
      </c>
      <c r="P171" s="31">
        <f t="shared" si="40"/>
        <v>2333.2710290237465</v>
      </c>
      <c r="Q171" s="31">
        <f t="shared" si="41"/>
        <v>3911.891635883905</v>
      </c>
      <c r="R171" s="31">
        <f t="shared" si="42"/>
        <v>2333.2710290237465</v>
      </c>
      <c r="S171" s="31">
        <f t="shared" si="43"/>
        <v>301.0672295514512</v>
      </c>
      <c r="T171" s="31">
        <v>0</v>
      </c>
      <c r="U171" s="31">
        <f t="shared" si="44"/>
        <v>301.0672295514512</v>
      </c>
      <c r="V171" s="31">
        <f t="shared" si="45"/>
        <v>504.76021108179424</v>
      </c>
      <c r="W171" s="63">
        <f t="shared" si="46"/>
        <v>301.0672295514512</v>
      </c>
      <c r="X171" s="77" t="s">
        <v>141</v>
      </c>
      <c r="Y171" s="32" t="s">
        <v>141</v>
      </c>
      <c r="Z171" s="32" t="s">
        <v>141</v>
      </c>
      <c r="AA171" s="32" t="s">
        <v>141</v>
      </c>
      <c r="AB171" s="32" t="s">
        <v>141</v>
      </c>
      <c r="AC171" s="75">
        <v>265.88</v>
      </c>
      <c r="AD171" s="32" t="s">
        <v>141</v>
      </c>
      <c r="AE171" s="31">
        <v>265.88</v>
      </c>
      <c r="AF171" s="32" t="s">
        <v>141</v>
      </c>
      <c r="AG171" s="98">
        <f t="shared" si="47"/>
        <v>265.88</v>
      </c>
      <c r="AH171" s="75" t="s">
        <v>141</v>
      </c>
      <c r="AI171" s="32" t="s">
        <v>141</v>
      </c>
      <c r="AJ171" s="31" t="s">
        <v>141</v>
      </c>
      <c r="AK171" s="32" t="s">
        <v>141</v>
      </c>
      <c r="AL171" s="99" t="str">
        <f t="shared" si="48"/>
        <v>0, 00</v>
      </c>
      <c r="AM171" s="75">
        <v>794.2</v>
      </c>
      <c r="AN171" s="32" t="s">
        <v>141</v>
      </c>
      <c r="AO171" s="31">
        <v>794.2</v>
      </c>
      <c r="AP171" s="31">
        <v>1124.16</v>
      </c>
      <c r="AQ171" s="98">
        <f t="shared" si="49"/>
        <v>794.2</v>
      </c>
      <c r="AR171" s="77" t="s">
        <v>141</v>
      </c>
      <c r="AS171" s="32" t="s">
        <v>141</v>
      </c>
      <c r="AT171" s="32" t="s">
        <v>141</v>
      </c>
      <c r="AU171" s="32" t="s">
        <v>141</v>
      </c>
      <c r="AV171" s="98" t="str">
        <f t="shared" si="50"/>
        <v>0, 00</v>
      </c>
      <c r="AW171" s="67" t="s">
        <v>141</v>
      </c>
      <c r="AX171" s="32" t="s">
        <v>141</v>
      </c>
      <c r="AY171" s="32" t="s">
        <v>141</v>
      </c>
      <c r="AZ171" s="32" t="s">
        <v>141</v>
      </c>
      <c r="BA171" s="11"/>
    </row>
    <row r="172" spans="1:53" ht="14.25">
      <c r="A172" s="11">
        <f t="shared" si="34"/>
        <v>169</v>
      </c>
      <c r="B172" s="14" t="s">
        <v>36</v>
      </c>
      <c r="C172" s="13">
        <v>57</v>
      </c>
      <c r="D172" s="13">
        <v>46.8</v>
      </c>
      <c r="E172" s="32" t="s">
        <v>141</v>
      </c>
      <c r="F172" s="32" t="s">
        <v>141</v>
      </c>
      <c r="G172" s="32" t="s">
        <v>141</v>
      </c>
      <c r="H172" s="32" t="s">
        <v>141</v>
      </c>
      <c r="I172" s="33">
        <v>0</v>
      </c>
      <c r="J172" s="33">
        <v>0</v>
      </c>
      <c r="K172" s="31">
        <v>0</v>
      </c>
      <c r="L172" s="31">
        <v>0</v>
      </c>
      <c r="M172" s="31">
        <f t="shared" si="38"/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f t="shared" si="42"/>
        <v>0</v>
      </c>
      <c r="S172" s="31">
        <v>0</v>
      </c>
      <c r="T172" s="31">
        <v>0</v>
      </c>
      <c r="U172" s="31">
        <v>0</v>
      </c>
      <c r="V172" s="31">
        <v>0</v>
      </c>
      <c r="W172" s="63">
        <f t="shared" si="46"/>
        <v>0</v>
      </c>
      <c r="X172" s="77" t="s">
        <v>141</v>
      </c>
      <c r="Y172" s="32" t="s">
        <v>141</v>
      </c>
      <c r="Z172" s="32" t="s">
        <v>141</v>
      </c>
      <c r="AA172" s="32" t="s">
        <v>141</v>
      </c>
      <c r="AB172" s="32" t="s">
        <v>141</v>
      </c>
      <c r="AC172" s="77" t="s">
        <v>141</v>
      </c>
      <c r="AD172" s="32" t="s">
        <v>141</v>
      </c>
      <c r="AE172" s="32" t="s">
        <v>141</v>
      </c>
      <c r="AF172" s="32" t="s">
        <v>141</v>
      </c>
      <c r="AG172" s="98" t="str">
        <f t="shared" si="47"/>
        <v>0, 00</v>
      </c>
      <c r="AH172" s="75">
        <v>3374.82</v>
      </c>
      <c r="AI172" s="32" t="s">
        <v>141</v>
      </c>
      <c r="AJ172" s="31">
        <v>3374.82</v>
      </c>
      <c r="AK172" s="31">
        <v>1000</v>
      </c>
      <c r="AL172" s="99">
        <f t="shared" si="48"/>
        <v>3374.82</v>
      </c>
      <c r="AM172" s="77" t="s">
        <v>141</v>
      </c>
      <c r="AN172" s="32" t="s">
        <v>141</v>
      </c>
      <c r="AO172" s="32" t="s">
        <v>141</v>
      </c>
      <c r="AP172" s="32" t="s">
        <v>141</v>
      </c>
      <c r="AQ172" s="98" t="str">
        <f t="shared" si="49"/>
        <v>0, 00</v>
      </c>
      <c r="AR172" s="77" t="s">
        <v>141</v>
      </c>
      <c r="AS172" s="32" t="s">
        <v>141</v>
      </c>
      <c r="AT172" s="32" t="s">
        <v>141</v>
      </c>
      <c r="AU172" s="32" t="s">
        <v>141</v>
      </c>
      <c r="AV172" s="98" t="str">
        <f t="shared" si="50"/>
        <v>0, 00</v>
      </c>
      <c r="AW172" s="67" t="s">
        <v>141</v>
      </c>
      <c r="AX172" s="32" t="s">
        <v>141</v>
      </c>
      <c r="AY172" s="32" t="s">
        <v>141</v>
      </c>
      <c r="AZ172" s="32" t="s">
        <v>141</v>
      </c>
      <c r="BA172" s="11"/>
    </row>
    <row r="173" spans="1:53" ht="14.25">
      <c r="A173" s="11">
        <f t="shared" si="34"/>
        <v>170</v>
      </c>
      <c r="B173" s="14" t="s">
        <v>36</v>
      </c>
      <c r="C173" s="13">
        <v>58</v>
      </c>
      <c r="D173" s="13">
        <v>464.7</v>
      </c>
      <c r="E173" s="31">
        <v>33589.88</v>
      </c>
      <c r="F173" s="32" t="s">
        <v>141</v>
      </c>
      <c r="G173" s="31">
        <v>33589.88</v>
      </c>
      <c r="H173" s="31">
        <v>30399.59</v>
      </c>
      <c r="I173" s="33">
        <f t="shared" si="35"/>
        <v>11876.105329815304</v>
      </c>
      <c r="J173" s="33">
        <v>0</v>
      </c>
      <c r="K173" s="31">
        <f t="shared" si="36"/>
        <v>11876.105329815304</v>
      </c>
      <c r="L173" s="31">
        <f t="shared" si="37"/>
        <v>10748.140000000001</v>
      </c>
      <c r="M173" s="31">
        <f t="shared" si="38"/>
        <v>11876.105329815304</v>
      </c>
      <c r="N173" s="31">
        <f t="shared" si="39"/>
        <v>19232.200422163587</v>
      </c>
      <c r="O173" s="31">
        <v>0</v>
      </c>
      <c r="P173" s="31">
        <f t="shared" si="40"/>
        <v>19232.200422163587</v>
      </c>
      <c r="Q173" s="31">
        <f t="shared" si="41"/>
        <v>17405.57</v>
      </c>
      <c r="R173" s="31">
        <f t="shared" si="42"/>
        <v>19232.200422163587</v>
      </c>
      <c r="S173" s="31">
        <f t="shared" si="43"/>
        <v>2481.5742480211084</v>
      </c>
      <c r="T173" s="31">
        <v>0</v>
      </c>
      <c r="U173" s="31">
        <f t="shared" si="44"/>
        <v>2481.5742480211084</v>
      </c>
      <c r="V173" s="31">
        <f t="shared" si="45"/>
        <v>2245.88</v>
      </c>
      <c r="W173" s="63">
        <f t="shared" si="46"/>
        <v>2481.5742480211084</v>
      </c>
      <c r="X173" s="77" t="s">
        <v>141</v>
      </c>
      <c r="Y173" s="32" t="s">
        <v>141</v>
      </c>
      <c r="Z173" s="32" t="s">
        <v>141</v>
      </c>
      <c r="AA173" s="32" t="s">
        <v>141</v>
      </c>
      <c r="AB173" s="32" t="s">
        <v>141</v>
      </c>
      <c r="AC173" s="75">
        <v>2191.48</v>
      </c>
      <c r="AD173" s="32" t="s">
        <v>141</v>
      </c>
      <c r="AE173" s="31">
        <v>2191.48</v>
      </c>
      <c r="AF173" s="32">
        <v>841.25</v>
      </c>
      <c r="AG173" s="98">
        <f t="shared" si="47"/>
        <v>2191.48</v>
      </c>
      <c r="AH173" s="77" t="s">
        <v>141</v>
      </c>
      <c r="AI173" s="32" t="s">
        <v>141</v>
      </c>
      <c r="AJ173" s="32" t="s">
        <v>141</v>
      </c>
      <c r="AK173" s="32" t="s">
        <v>141</v>
      </c>
      <c r="AL173" s="99" t="str">
        <f t="shared" si="48"/>
        <v>0, 00</v>
      </c>
      <c r="AM173" s="75">
        <v>6411.53</v>
      </c>
      <c r="AN173" s="32">
        <v>297.24</v>
      </c>
      <c r="AO173" s="31">
        <v>6114.29</v>
      </c>
      <c r="AP173" s="31">
        <v>5378.1</v>
      </c>
      <c r="AQ173" s="98">
        <f t="shared" si="49"/>
        <v>6114.29</v>
      </c>
      <c r="AR173" s="75">
        <v>279.53</v>
      </c>
      <c r="AS173" s="32" t="s">
        <v>141</v>
      </c>
      <c r="AT173" s="31">
        <v>279.53</v>
      </c>
      <c r="AU173" s="31">
        <v>122.38</v>
      </c>
      <c r="AV173" s="98">
        <f t="shared" si="50"/>
        <v>279.53</v>
      </c>
      <c r="AW173" s="67" t="s">
        <v>141</v>
      </c>
      <c r="AX173" s="32" t="s">
        <v>141</v>
      </c>
      <c r="AY173" s="32" t="s">
        <v>141</v>
      </c>
      <c r="AZ173" s="32" t="s">
        <v>141</v>
      </c>
      <c r="BA173" s="11"/>
    </row>
    <row r="174" spans="1:53" ht="14.25">
      <c r="A174" s="11">
        <f t="shared" si="34"/>
        <v>171</v>
      </c>
      <c r="B174" s="14" t="s">
        <v>36</v>
      </c>
      <c r="C174" s="13">
        <v>62</v>
      </c>
      <c r="D174" s="13">
        <v>560.2</v>
      </c>
      <c r="E174" s="31">
        <v>39713.44</v>
      </c>
      <c r="F174" s="32" t="s">
        <v>141</v>
      </c>
      <c r="G174" s="31">
        <v>39713.44</v>
      </c>
      <c r="H174" s="31">
        <v>45714.22</v>
      </c>
      <c r="I174" s="33">
        <f t="shared" si="35"/>
        <v>14041.163482849606</v>
      </c>
      <c r="J174" s="33">
        <v>0</v>
      </c>
      <c r="K174" s="31">
        <f t="shared" si="36"/>
        <v>14041.163482849606</v>
      </c>
      <c r="L174" s="31">
        <f t="shared" si="37"/>
        <v>16162.811292875991</v>
      </c>
      <c r="M174" s="31">
        <f t="shared" si="38"/>
        <v>14041.163482849606</v>
      </c>
      <c r="N174" s="31">
        <f t="shared" si="39"/>
        <v>22738.302058047495</v>
      </c>
      <c r="O174" s="31">
        <v>0</v>
      </c>
      <c r="P174" s="31">
        <f t="shared" si="40"/>
        <v>22738.302058047495</v>
      </c>
      <c r="Q174" s="31">
        <f t="shared" si="41"/>
        <v>26174.10485488127</v>
      </c>
      <c r="R174" s="31">
        <f t="shared" si="42"/>
        <v>22738.302058047495</v>
      </c>
      <c r="S174" s="31">
        <f t="shared" si="43"/>
        <v>2933.9744591029025</v>
      </c>
      <c r="T174" s="31">
        <v>0</v>
      </c>
      <c r="U174" s="31">
        <f t="shared" si="44"/>
        <v>2933.9744591029025</v>
      </c>
      <c r="V174" s="31">
        <f t="shared" si="45"/>
        <v>3377.3038522427446</v>
      </c>
      <c r="W174" s="63">
        <f t="shared" si="46"/>
        <v>2933.9744591029025</v>
      </c>
      <c r="X174" s="77" t="s">
        <v>141</v>
      </c>
      <c r="Y174" s="32" t="s">
        <v>141</v>
      </c>
      <c r="Z174" s="32" t="s">
        <v>141</v>
      </c>
      <c r="AA174" s="32" t="s">
        <v>141</v>
      </c>
      <c r="AB174" s="32" t="s">
        <v>141</v>
      </c>
      <c r="AC174" s="75">
        <v>2591.02</v>
      </c>
      <c r="AD174" s="32" t="s">
        <v>141</v>
      </c>
      <c r="AE174" s="31">
        <v>2591.02</v>
      </c>
      <c r="AF174" s="31">
        <v>1603.39</v>
      </c>
      <c r="AG174" s="98">
        <f t="shared" si="47"/>
        <v>2591.02</v>
      </c>
      <c r="AH174" s="75" t="s">
        <v>141</v>
      </c>
      <c r="AI174" s="32" t="s">
        <v>141</v>
      </c>
      <c r="AJ174" s="31" t="s">
        <v>141</v>
      </c>
      <c r="AK174" s="31" t="s">
        <v>141</v>
      </c>
      <c r="AL174" s="99" t="str">
        <f t="shared" si="48"/>
        <v>0, 00</v>
      </c>
      <c r="AM174" s="75">
        <v>7739.38</v>
      </c>
      <c r="AN174" s="31" t="s">
        <v>141</v>
      </c>
      <c r="AO174" s="31">
        <v>7739.38</v>
      </c>
      <c r="AP174" s="31">
        <v>8037.83</v>
      </c>
      <c r="AQ174" s="98">
        <f t="shared" si="49"/>
        <v>7739.38</v>
      </c>
      <c r="AR174" s="75">
        <v>351.78</v>
      </c>
      <c r="AS174" s="32" t="s">
        <v>141</v>
      </c>
      <c r="AT174" s="31">
        <v>351.78</v>
      </c>
      <c r="AU174" s="31">
        <v>242.78</v>
      </c>
      <c r="AV174" s="98">
        <f t="shared" si="50"/>
        <v>351.78</v>
      </c>
      <c r="AW174" s="67" t="s">
        <v>141</v>
      </c>
      <c r="AX174" s="32" t="s">
        <v>141</v>
      </c>
      <c r="AY174" s="32" t="s">
        <v>141</v>
      </c>
      <c r="AZ174" s="32" t="s">
        <v>141</v>
      </c>
      <c r="BA174" s="11"/>
    </row>
    <row r="175" spans="1:53" ht="14.25">
      <c r="A175" s="11">
        <f t="shared" si="34"/>
        <v>172</v>
      </c>
      <c r="B175" s="14" t="s">
        <v>36</v>
      </c>
      <c r="C175" s="13">
        <v>63</v>
      </c>
      <c r="D175" s="13">
        <v>206</v>
      </c>
      <c r="E175" s="31">
        <v>146643.5</v>
      </c>
      <c r="F175" s="32">
        <v>346.34</v>
      </c>
      <c r="G175" s="31">
        <v>14297.13</v>
      </c>
      <c r="H175" s="31">
        <v>16011.98</v>
      </c>
      <c r="I175" s="33">
        <f t="shared" si="35"/>
        <v>51847.569920844326</v>
      </c>
      <c r="J175" s="33">
        <f>F175/3.79*1.34</f>
        <v>122.45266490765171</v>
      </c>
      <c r="K175" s="31">
        <f t="shared" si="36"/>
        <v>5054.921952506596</v>
      </c>
      <c r="L175" s="31">
        <f t="shared" si="37"/>
        <v>5661.227757255937</v>
      </c>
      <c r="M175" s="31">
        <f t="shared" si="38"/>
        <v>5054.921952506596</v>
      </c>
      <c r="N175" s="31">
        <f t="shared" si="39"/>
        <v>83962.10949868073</v>
      </c>
      <c r="O175" s="31">
        <f>F175/3.79*2.17</f>
        <v>198.30021108179417</v>
      </c>
      <c r="P175" s="31">
        <f t="shared" si="40"/>
        <v>8185.955699208443</v>
      </c>
      <c r="Q175" s="31">
        <f t="shared" si="41"/>
        <v>9167.8091292876</v>
      </c>
      <c r="R175" s="31">
        <f t="shared" si="42"/>
        <v>8185.955699208443</v>
      </c>
      <c r="S175" s="31">
        <f t="shared" si="43"/>
        <v>10833.820580474934</v>
      </c>
      <c r="T175" s="31">
        <f>F175/3.79*0.28</f>
        <v>25.58712401055409</v>
      </c>
      <c r="U175" s="31">
        <f t="shared" si="44"/>
        <v>1056.2523482849604</v>
      </c>
      <c r="V175" s="31">
        <f t="shared" si="45"/>
        <v>1182.9431134564645</v>
      </c>
      <c r="W175" s="63">
        <f t="shared" si="46"/>
        <v>1056.2523482849604</v>
      </c>
      <c r="X175" s="77" t="s">
        <v>141</v>
      </c>
      <c r="Y175" s="32" t="s">
        <v>141</v>
      </c>
      <c r="Z175" s="32" t="s">
        <v>141</v>
      </c>
      <c r="AA175" s="32" t="s">
        <v>141</v>
      </c>
      <c r="AB175" s="32" t="s">
        <v>141</v>
      </c>
      <c r="AC175" s="77">
        <v>955.38</v>
      </c>
      <c r="AD175" s="32" t="s">
        <v>141</v>
      </c>
      <c r="AE175" s="32">
        <v>955.38</v>
      </c>
      <c r="AF175" s="32">
        <v>534.77</v>
      </c>
      <c r="AG175" s="98">
        <f t="shared" si="47"/>
        <v>955.38</v>
      </c>
      <c r="AH175" s="77" t="s">
        <v>141</v>
      </c>
      <c r="AI175" s="32" t="s">
        <v>141</v>
      </c>
      <c r="AJ175" s="32" t="s">
        <v>141</v>
      </c>
      <c r="AK175" s="32" t="s">
        <v>141</v>
      </c>
      <c r="AL175" s="99" t="str">
        <f t="shared" si="48"/>
        <v>0, 00</v>
      </c>
      <c r="AM175" s="75">
        <v>2853.84</v>
      </c>
      <c r="AN175" s="32">
        <v>53.29</v>
      </c>
      <c r="AO175" s="31">
        <v>2800.55</v>
      </c>
      <c r="AP175" s="31">
        <v>2796.43</v>
      </c>
      <c r="AQ175" s="98">
        <f t="shared" si="49"/>
        <v>2800.55</v>
      </c>
      <c r="AR175" s="75">
        <v>129.72</v>
      </c>
      <c r="AS175" s="32" t="s">
        <v>141</v>
      </c>
      <c r="AT175" s="31">
        <v>129.72</v>
      </c>
      <c r="AU175" s="31">
        <v>104.33</v>
      </c>
      <c r="AV175" s="98">
        <f t="shared" si="50"/>
        <v>129.72</v>
      </c>
      <c r="AW175" s="67" t="s">
        <v>141</v>
      </c>
      <c r="AX175" s="32" t="s">
        <v>141</v>
      </c>
      <c r="AY175" s="32" t="s">
        <v>141</v>
      </c>
      <c r="AZ175" s="32" t="s">
        <v>141</v>
      </c>
      <c r="BA175" s="11"/>
    </row>
    <row r="176" spans="1:53" ht="14.25">
      <c r="A176" s="11">
        <f t="shared" si="34"/>
        <v>173</v>
      </c>
      <c r="B176" s="14" t="s">
        <v>36</v>
      </c>
      <c r="C176" s="13">
        <v>64</v>
      </c>
      <c r="D176" s="13">
        <v>565.9</v>
      </c>
      <c r="E176" s="31">
        <v>40339.28</v>
      </c>
      <c r="F176" s="32" t="s">
        <v>141</v>
      </c>
      <c r="G176" s="31">
        <v>40339.28</v>
      </c>
      <c r="H176" s="31">
        <v>56531.65</v>
      </c>
      <c r="I176" s="33">
        <f t="shared" si="35"/>
        <v>14262.436728232191</v>
      </c>
      <c r="J176" s="33">
        <v>0</v>
      </c>
      <c r="K176" s="31">
        <f t="shared" si="36"/>
        <v>14262.436728232191</v>
      </c>
      <c r="L176" s="31">
        <f t="shared" si="37"/>
        <v>19987.443535620056</v>
      </c>
      <c r="M176" s="31">
        <f t="shared" si="38"/>
        <v>14262.436728232191</v>
      </c>
      <c r="N176" s="31">
        <f t="shared" si="39"/>
        <v>23096.6326121372</v>
      </c>
      <c r="O176" s="31">
        <v>0</v>
      </c>
      <c r="P176" s="31">
        <f t="shared" si="40"/>
        <v>23096.6326121372</v>
      </c>
      <c r="Q176" s="31">
        <f t="shared" si="41"/>
        <v>32367.725725593667</v>
      </c>
      <c r="R176" s="31">
        <f t="shared" si="42"/>
        <v>23096.6326121372</v>
      </c>
      <c r="S176" s="31">
        <f t="shared" si="43"/>
        <v>2980.210659630607</v>
      </c>
      <c r="T176" s="31">
        <v>0</v>
      </c>
      <c r="U176" s="31">
        <f t="shared" si="44"/>
        <v>2980.210659630607</v>
      </c>
      <c r="V176" s="31">
        <f t="shared" si="45"/>
        <v>4176.48073878628</v>
      </c>
      <c r="W176" s="63">
        <f t="shared" si="46"/>
        <v>2980.210659630607</v>
      </c>
      <c r="X176" s="77" t="s">
        <v>141</v>
      </c>
      <c r="Y176" s="32" t="s">
        <v>141</v>
      </c>
      <c r="Z176" s="32" t="s">
        <v>141</v>
      </c>
      <c r="AA176" s="32" t="s">
        <v>141</v>
      </c>
      <c r="AB176" s="32" t="s">
        <v>141</v>
      </c>
      <c r="AC176" s="75">
        <v>2631.8</v>
      </c>
      <c r="AD176" s="32" t="s">
        <v>141</v>
      </c>
      <c r="AE176" s="31">
        <v>2631.8</v>
      </c>
      <c r="AF176" s="31">
        <v>1048.23</v>
      </c>
      <c r="AG176" s="98">
        <f t="shared" si="47"/>
        <v>2631.8</v>
      </c>
      <c r="AH176" s="75" t="s">
        <v>141</v>
      </c>
      <c r="AI176" s="32" t="s">
        <v>141</v>
      </c>
      <c r="AJ176" s="31" t="s">
        <v>141</v>
      </c>
      <c r="AK176" s="31" t="s">
        <v>141</v>
      </c>
      <c r="AL176" s="99" t="str">
        <f t="shared" si="48"/>
        <v>0, 00</v>
      </c>
      <c r="AM176" s="75">
        <v>7861.4</v>
      </c>
      <c r="AN176" s="31" t="s">
        <v>141</v>
      </c>
      <c r="AO176" s="31">
        <v>7861.4</v>
      </c>
      <c r="AP176" s="31">
        <v>9915.24</v>
      </c>
      <c r="AQ176" s="98">
        <f t="shared" si="49"/>
        <v>7861.4</v>
      </c>
      <c r="AR176" s="75">
        <v>357.34</v>
      </c>
      <c r="AS176" s="32" t="s">
        <v>141</v>
      </c>
      <c r="AT176" s="31">
        <v>357.34</v>
      </c>
      <c r="AU176" s="31">
        <v>187.94</v>
      </c>
      <c r="AV176" s="98">
        <f t="shared" si="50"/>
        <v>357.34</v>
      </c>
      <c r="AW176" s="67" t="s">
        <v>141</v>
      </c>
      <c r="AX176" s="32" t="s">
        <v>141</v>
      </c>
      <c r="AY176" s="32" t="s">
        <v>141</v>
      </c>
      <c r="AZ176" s="32" t="s">
        <v>141</v>
      </c>
      <c r="BA176" s="11"/>
    </row>
    <row r="177" spans="1:53" ht="14.25">
      <c r="A177" s="11">
        <f t="shared" si="34"/>
        <v>174</v>
      </c>
      <c r="B177" s="14" t="s">
        <v>36</v>
      </c>
      <c r="C177" s="13">
        <v>66</v>
      </c>
      <c r="D177" s="13">
        <v>70</v>
      </c>
      <c r="E177" s="31">
        <v>4992.64</v>
      </c>
      <c r="F177" s="32" t="s">
        <v>141</v>
      </c>
      <c r="G177" s="31">
        <v>4992.64</v>
      </c>
      <c r="H177" s="32" t="s">
        <v>141</v>
      </c>
      <c r="I177" s="33">
        <f t="shared" si="35"/>
        <v>1765.2078100263855</v>
      </c>
      <c r="J177" s="33">
        <v>0</v>
      </c>
      <c r="K177" s="31">
        <f t="shared" si="36"/>
        <v>1765.2078100263855</v>
      </c>
      <c r="L177" s="31">
        <v>0</v>
      </c>
      <c r="M177" s="31">
        <f t="shared" si="38"/>
        <v>1765.2078100263855</v>
      </c>
      <c r="N177" s="31">
        <f t="shared" si="39"/>
        <v>2858.582796833773</v>
      </c>
      <c r="O177" s="31">
        <v>0</v>
      </c>
      <c r="P177" s="31">
        <f t="shared" si="40"/>
        <v>2858.582796833773</v>
      </c>
      <c r="Q177" s="31">
        <v>0</v>
      </c>
      <c r="R177" s="31">
        <f t="shared" si="42"/>
        <v>2858.582796833773</v>
      </c>
      <c r="S177" s="31">
        <f t="shared" si="43"/>
        <v>368.84939313984177</v>
      </c>
      <c r="T177" s="31">
        <v>0</v>
      </c>
      <c r="U177" s="31">
        <f t="shared" si="44"/>
        <v>368.84939313984177</v>
      </c>
      <c r="V177" s="31">
        <v>0</v>
      </c>
      <c r="W177" s="63">
        <f t="shared" si="46"/>
        <v>368.84939313984177</v>
      </c>
      <c r="X177" s="77" t="s">
        <v>141</v>
      </c>
      <c r="Y177" s="32" t="s">
        <v>141</v>
      </c>
      <c r="Z177" s="32" t="s">
        <v>141</v>
      </c>
      <c r="AA177" s="32" t="s">
        <v>141</v>
      </c>
      <c r="AB177" s="32" t="s">
        <v>141</v>
      </c>
      <c r="AC177" s="75">
        <v>325.74</v>
      </c>
      <c r="AD177" s="32" t="s">
        <v>141</v>
      </c>
      <c r="AE177" s="31">
        <v>325.74</v>
      </c>
      <c r="AF177" s="32" t="s">
        <v>141</v>
      </c>
      <c r="AG177" s="98">
        <f t="shared" si="47"/>
        <v>325.74</v>
      </c>
      <c r="AH177" s="75" t="s">
        <v>141</v>
      </c>
      <c r="AI177" s="32" t="s">
        <v>141</v>
      </c>
      <c r="AJ177" s="31" t="s">
        <v>141</v>
      </c>
      <c r="AK177" s="32" t="s">
        <v>141</v>
      </c>
      <c r="AL177" s="99" t="str">
        <f t="shared" si="48"/>
        <v>0, 00</v>
      </c>
      <c r="AM177" s="75">
        <v>972.96</v>
      </c>
      <c r="AN177" s="32" t="s">
        <v>141</v>
      </c>
      <c r="AO177" s="31">
        <v>972.96</v>
      </c>
      <c r="AP177" s="32" t="s">
        <v>141</v>
      </c>
      <c r="AQ177" s="98">
        <f t="shared" si="49"/>
        <v>972.96</v>
      </c>
      <c r="AR177" s="75" t="s">
        <v>141</v>
      </c>
      <c r="AS177" s="32" t="s">
        <v>141</v>
      </c>
      <c r="AT177" s="31" t="s">
        <v>141</v>
      </c>
      <c r="AU177" s="32" t="s">
        <v>141</v>
      </c>
      <c r="AV177" s="98" t="str">
        <f t="shared" si="50"/>
        <v>0, 00</v>
      </c>
      <c r="AW177" s="66" t="s">
        <v>141</v>
      </c>
      <c r="AX177" s="32" t="s">
        <v>141</v>
      </c>
      <c r="AY177" s="31" t="s">
        <v>141</v>
      </c>
      <c r="AZ177" s="32" t="s">
        <v>141</v>
      </c>
      <c r="BA177" s="11"/>
    </row>
    <row r="178" spans="1:53" ht="14.25">
      <c r="A178" s="11">
        <f t="shared" si="34"/>
        <v>175</v>
      </c>
      <c r="B178" s="14" t="s">
        <v>36</v>
      </c>
      <c r="C178" s="13">
        <v>67</v>
      </c>
      <c r="D178" s="13">
        <v>107.9</v>
      </c>
      <c r="E178" s="31">
        <v>5815.04</v>
      </c>
      <c r="F178" s="32" t="s">
        <v>141</v>
      </c>
      <c r="G178" s="31">
        <v>5815.04</v>
      </c>
      <c r="H178" s="31">
        <v>2219.76</v>
      </c>
      <c r="I178" s="33">
        <f t="shared" si="35"/>
        <v>2055.977203166227</v>
      </c>
      <c r="J178" s="33">
        <v>0</v>
      </c>
      <c r="K178" s="31">
        <f t="shared" si="36"/>
        <v>2055.977203166227</v>
      </c>
      <c r="L178" s="31">
        <f t="shared" si="37"/>
        <v>784.8227968337732</v>
      </c>
      <c r="M178" s="31">
        <f t="shared" si="38"/>
        <v>2055.977203166227</v>
      </c>
      <c r="N178" s="31">
        <f t="shared" si="39"/>
        <v>3329.4556200527704</v>
      </c>
      <c r="O178" s="31">
        <v>0</v>
      </c>
      <c r="P178" s="31">
        <f t="shared" si="40"/>
        <v>3329.4556200527704</v>
      </c>
      <c r="Q178" s="31">
        <f t="shared" si="41"/>
        <v>1270.9443799472294</v>
      </c>
      <c r="R178" s="31">
        <f t="shared" si="42"/>
        <v>3329.4556200527704</v>
      </c>
      <c r="S178" s="31">
        <f t="shared" si="43"/>
        <v>429.6071767810027</v>
      </c>
      <c r="T178" s="31">
        <v>0</v>
      </c>
      <c r="U178" s="31">
        <f t="shared" si="44"/>
        <v>429.6071767810027</v>
      </c>
      <c r="V178" s="31">
        <f t="shared" si="45"/>
        <v>163.9928232189974</v>
      </c>
      <c r="W178" s="63">
        <f t="shared" si="46"/>
        <v>429.6071767810027</v>
      </c>
      <c r="X178" s="77" t="s">
        <v>141</v>
      </c>
      <c r="Y178" s="32" t="s">
        <v>141</v>
      </c>
      <c r="Z178" s="32" t="s">
        <v>141</v>
      </c>
      <c r="AA178" s="32" t="s">
        <v>141</v>
      </c>
      <c r="AB178" s="32" t="s">
        <v>141</v>
      </c>
      <c r="AC178" s="77">
        <v>354.5</v>
      </c>
      <c r="AD178" s="32" t="s">
        <v>141</v>
      </c>
      <c r="AE178" s="32">
        <v>354.5</v>
      </c>
      <c r="AF178" s="32">
        <v>39.89</v>
      </c>
      <c r="AG178" s="98">
        <f t="shared" si="47"/>
        <v>354.5</v>
      </c>
      <c r="AH178" s="75">
        <v>2490.86</v>
      </c>
      <c r="AI178" s="32" t="s">
        <v>141</v>
      </c>
      <c r="AJ178" s="31">
        <v>2490.86</v>
      </c>
      <c r="AK178" s="32" t="s">
        <v>141</v>
      </c>
      <c r="AL178" s="99">
        <f t="shared" si="48"/>
        <v>2490.86</v>
      </c>
      <c r="AM178" s="75">
        <v>1058.88</v>
      </c>
      <c r="AN178" s="32" t="s">
        <v>141</v>
      </c>
      <c r="AO178" s="31">
        <v>1058.88</v>
      </c>
      <c r="AP178" s="32">
        <v>365.96</v>
      </c>
      <c r="AQ178" s="98">
        <f t="shared" si="49"/>
        <v>1058.88</v>
      </c>
      <c r="AR178" s="77" t="s">
        <v>141</v>
      </c>
      <c r="AS178" s="32" t="s">
        <v>141</v>
      </c>
      <c r="AT178" s="32" t="s">
        <v>141</v>
      </c>
      <c r="AU178" s="32" t="s">
        <v>141</v>
      </c>
      <c r="AV178" s="98" t="str">
        <f t="shared" si="50"/>
        <v>0, 00</v>
      </c>
      <c r="AW178" s="67" t="s">
        <v>141</v>
      </c>
      <c r="AX178" s="32" t="s">
        <v>141</v>
      </c>
      <c r="AY178" s="32" t="s">
        <v>141</v>
      </c>
      <c r="AZ178" s="32" t="s">
        <v>141</v>
      </c>
      <c r="BA178" s="11"/>
    </row>
    <row r="179" spans="1:53" ht="14.25">
      <c r="A179" s="11">
        <f t="shared" si="34"/>
        <v>176</v>
      </c>
      <c r="B179" s="14" t="s">
        <v>36</v>
      </c>
      <c r="C179" s="13">
        <v>68</v>
      </c>
      <c r="D179" s="13">
        <v>365.4</v>
      </c>
      <c r="E179" s="31">
        <v>25944.64</v>
      </c>
      <c r="F179" s="32" t="s">
        <v>141</v>
      </c>
      <c r="G179" s="31">
        <v>25944.64</v>
      </c>
      <c r="H179" s="31">
        <v>22251.51</v>
      </c>
      <c r="I179" s="33">
        <f t="shared" si="35"/>
        <v>9173.03894459103</v>
      </c>
      <c r="J179" s="33">
        <v>0</v>
      </c>
      <c r="K179" s="31">
        <f t="shared" si="36"/>
        <v>9173.03894459103</v>
      </c>
      <c r="L179" s="31">
        <f t="shared" si="37"/>
        <v>7867.288496042215</v>
      </c>
      <c r="M179" s="31">
        <f t="shared" si="38"/>
        <v>9173.03894459103</v>
      </c>
      <c r="N179" s="31">
        <f t="shared" si="39"/>
        <v>14854.846649076517</v>
      </c>
      <c r="O179" s="31">
        <v>0</v>
      </c>
      <c r="P179" s="31">
        <f t="shared" si="40"/>
        <v>14854.846649076517</v>
      </c>
      <c r="Q179" s="31">
        <f t="shared" si="41"/>
        <v>12740.310474934035</v>
      </c>
      <c r="R179" s="31">
        <f t="shared" si="42"/>
        <v>14854.846649076517</v>
      </c>
      <c r="S179" s="31">
        <f t="shared" si="43"/>
        <v>1916.754406332454</v>
      </c>
      <c r="T179" s="31">
        <v>0</v>
      </c>
      <c r="U179" s="31">
        <f t="shared" si="44"/>
        <v>1916.754406332454</v>
      </c>
      <c r="V179" s="31">
        <f t="shared" si="45"/>
        <v>1643.9110290237466</v>
      </c>
      <c r="W179" s="63">
        <f t="shared" si="46"/>
        <v>1916.754406332454</v>
      </c>
      <c r="X179" s="77" t="s">
        <v>141</v>
      </c>
      <c r="Y179" s="32" t="s">
        <v>141</v>
      </c>
      <c r="Z179" s="32" t="s">
        <v>141</v>
      </c>
      <c r="AA179" s="32" t="s">
        <v>141</v>
      </c>
      <c r="AB179" s="32" t="s">
        <v>141</v>
      </c>
      <c r="AC179" s="75">
        <v>1692.68</v>
      </c>
      <c r="AD179" s="32" t="s">
        <v>141</v>
      </c>
      <c r="AE179" s="31">
        <v>1692.68</v>
      </c>
      <c r="AF179" s="32">
        <v>244.6</v>
      </c>
      <c r="AG179" s="98">
        <f t="shared" si="47"/>
        <v>1692.68</v>
      </c>
      <c r="AH179" s="75" t="s">
        <v>141</v>
      </c>
      <c r="AI179" s="32" t="s">
        <v>141</v>
      </c>
      <c r="AJ179" s="31" t="s">
        <v>141</v>
      </c>
      <c r="AK179" s="32" t="s">
        <v>141</v>
      </c>
      <c r="AL179" s="99" t="str">
        <f t="shared" si="48"/>
        <v>0, 00</v>
      </c>
      <c r="AM179" s="75">
        <v>4279.04</v>
      </c>
      <c r="AN179" s="31">
        <v>5329.64</v>
      </c>
      <c r="AO179" s="31">
        <v>-1050.6</v>
      </c>
      <c r="AP179" s="31">
        <v>3646.13</v>
      </c>
      <c r="AQ179" s="98">
        <f t="shared" si="49"/>
        <v>-1050.6</v>
      </c>
      <c r="AR179" s="75">
        <v>229.81</v>
      </c>
      <c r="AS179" s="32" t="s">
        <v>141</v>
      </c>
      <c r="AT179" s="31">
        <v>229.81</v>
      </c>
      <c r="AU179" s="31">
        <v>44</v>
      </c>
      <c r="AV179" s="98">
        <f t="shared" si="50"/>
        <v>229.81</v>
      </c>
      <c r="AW179" s="67" t="s">
        <v>141</v>
      </c>
      <c r="AX179" s="32" t="s">
        <v>141</v>
      </c>
      <c r="AY179" s="32" t="s">
        <v>141</v>
      </c>
      <c r="AZ179" s="32" t="s">
        <v>141</v>
      </c>
      <c r="BA179" s="11"/>
    </row>
    <row r="180" spans="1:53" ht="14.25">
      <c r="A180" s="11">
        <f t="shared" si="34"/>
        <v>177</v>
      </c>
      <c r="B180" s="14" t="s">
        <v>36</v>
      </c>
      <c r="C180" s="13">
        <v>69</v>
      </c>
      <c r="D180" s="13">
        <v>124</v>
      </c>
      <c r="E180" s="31">
        <v>8818.96</v>
      </c>
      <c r="F180" s="32" t="s">
        <v>141</v>
      </c>
      <c r="G180" s="31">
        <v>8818.96</v>
      </c>
      <c r="H180" s="31">
        <v>5304.64</v>
      </c>
      <c r="I180" s="33">
        <f t="shared" si="35"/>
        <v>3118.0491820580473</v>
      </c>
      <c r="J180" s="33">
        <v>0</v>
      </c>
      <c r="K180" s="31">
        <f t="shared" si="36"/>
        <v>3118.0491820580473</v>
      </c>
      <c r="L180" s="31">
        <f t="shared" si="37"/>
        <v>1875.5191556728234</v>
      </c>
      <c r="M180" s="31">
        <f t="shared" si="38"/>
        <v>3118.0491820580473</v>
      </c>
      <c r="N180" s="31">
        <f t="shared" si="39"/>
        <v>5049.3781530343</v>
      </c>
      <c r="O180" s="31">
        <v>0</v>
      </c>
      <c r="P180" s="31">
        <f t="shared" si="40"/>
        <v>5049.3781530343</v>
      </c>
      <c r="Q180" s="31">
        <f t="shared" si="41"/>
        <v>3037.221319261214</v>
      </c>
      <c r="R180" s="31">
        <f t="shared" si="42"/>
        <v>5049.3781530343</v>
      </c>
      <c r="S180" s="31">
        <f t="shared" si="43"/>
        <v>651.5326649076518</v>
      </c>
      <c r="T180" s="31">
        <v>0</v>
      </c>
      <c r="U180" s="31">
        <f t="shared" si="44"/>
        <v>651.5326649076518</v>
      </c>
      <c r="V180" s="31">
        <f t="shared" si="45"/>
        <v>391.89952506596313</v>
      </c>
      <c r="W180" s="63">
        <f t="shared" si="46"/>
        <v>651.5326649076518</v>
      </c>
      <c r="X180" s="77" t="s">
        <v>141</v>
      </c>
      <c r="Y180" s="32" t="s">
        <v>141</v>
      </c>
      <c r="Z180" s="32" t="s">
        <v>141</v>
      </c>
      <c r="AA180" s="32" t="s">
        <v>141</v>
      </c>
      <c r="AB180" s="32" t="s">
        <v>141</v>
      </c>
      <c r="AC180" s="77">
        <v>575.36</v>
      </c>
      <c r="AD180" s="32" t="s">
        <v>141</v>
      </c>
      <c r="AE180" s="32">
        <v>575.36</v>
      </c>
      <c r="AF180" s="32">
        <v>218.85</v>
      </c>
      <c r="AG180" s="98">
        <f t="shared" si="47"/>
        <v>575.36</v>
      </c>
      <c r="AH180" s="77" t="s">
        <v>141</v>
      </c>
      <c r="AI180" s="32" t="s">
        <v>141</v>
      </c>
      <c r="AJ180" s="32" t="s">
        <v>141</v>
      </c>
      <c r="AK180" s="32" t="s">
        <v>141</v>
      </c>
      <c r="AL180" s="99" t="str">
        <f t="shared" si="48"/>
        <v>0, 00</v>
      </c>
      <c r="AM180" s="75">
        <v>1718.54</v>
      </c>
      <c r="AN180" s="32" t="s">
        <v>141</v>
      </c>
      <c r="AO180" s="31">
        <v>1718.54</v>
      </c>
      <c r="AP180" s="32">
        <v>951.71</v>
      </c>
      <c r="AQ180" s="98">
        <f t="shared" si="49"/>
        <v>1718.54</v>
      </c>
      <c r="AR180" s="75">
        <v>78.11</v>
      </c>
      <c r="AS180" s="32" t="s">
        <v>141</v>
      </c>
      <c r="AT180" s="31">
        <v>78.11</v>
      </c>
      <c r="AU180" s="32">
        <v>28.91</v>
      </c>
      <c r="AV180" s="98">
        <f t="shared" si="50"/>
        <v>78.11</v>
      </c>
      <c r="AW180" s="67" t="s">
        <v>141</v>
      </c>
      <c r="AX180" s="32" t="s">
        <v>141</v>
      </c>
      <c r="AY180" s="32" t="s">
        <v>141</v>
      </c>
      <c r="AZ180" s="32" t="s">
        <v>141</v>
      </c>
      <c r="BA180" s="11"/>
    </row>
    <row r="181" spans="1:53" ht="14.25">
      <c r="A181" s="11">
        <v>190</v>
      </c>
      <c r="B181" s="14" t="s">
        <v>37</v>
      </c>
      <c r="C181" s="13">
        <v>5</v>
      </c>
      <c r="D181" s="13">
        <v>214</v>
      </c>
      <c r="E181" s="31">
        <v>9578.06</v>
      </c>
      <c r="F181" s="32" t="s">
        <v>141</v>
      </c>
      <c r="G181" s="31">
        <v>9578.06</v>
      </c>
      <c r="H181" s="31">
        <v>8458.6</v>
      </c>
      <c r="I181" s="33">
        <f t="shared" si="35"/>
        <v>3386.4381002638524</v>
      </c>
      <c r="J181" s="33">
        <v>0</v>
      </c>
      <c r="K181" s="31">
        <f t="shared" si="36"/>
        <v>3386.4381002638524</v>
      </c>
      <c r="L181" s="31">
        <f t="shared" si="37"/>
        <v>2990.6395778364117</v>
      </c>
      <c r="M181" s="31">
        <f t="shared" si="38"/>
        <v>3386.4381002638524</v>
      </c>
      <c r="N181" s="31">
        <f t="shared" si="39"/>
        <v>5484.007968337731</v>
      </c>
      <c r="O181" s="31">
        <v>0</v>
      </c>
      <c r="P181" s="31">
        <f t="shared" si="40"/>
        <v>5484.007968337731</v>
      </c>
      <c r="Q181" s="31">
        <f t="shared" si="41"/>
        <v>4843.050659630607</v>
      </c>
      <c r="R181" s="31">
        <f t="shared" si="42"/>
        <v>5484.007968337731</v>
      </c>
      <c r="S181" s="31">
        <f t="shared" si="43"/>
        <v>707.6139313984169</v>
      </c>
      <c r="T181" s="31">
        <v>0</v>
      </c>
      <c r="U181" s="31">
        <f t="shared" si="44"/>
        <v>707.6139313984169</v>
      </c>
      <c r="V181" s="31">
        <f t="shared" si="45"/>
        <v>624.9097625329816</v>
      </c>
      <c r="W181" s="63">
        <f t="shared" si="46"/>
        <v>707.6139313984169</v>
      </c>
      <c r="X181" s="75">
        <v>4365</v>
      </c>
      <c r="Y181" s="32" t="s">
        <v>141</v>
      </c>
      <c r="Z181" s="31">
        <v>4365</v>
      </c>
      <c r="AA181" s="31">
        <v>3678.38</v>
      </c>
      <c r="AB181" s="31">
        <v>4365</v>
      </c>
      <c r="AC181" s="75">
        <v>994.8</v>
      </c>
      <c r="AD181" s="32" t="s">
        <v>141</v>
      </c>
      <c r="AE181" s="31">
        <v>994.8</v>
      </c>
      <c r="AF181" s="31">
        <v>366.99</v>
      </c>
      <c r="AG181" s="98">
        <f t="shared" si="47"/>
        <v>994.8</v>
      </c>
      <c r="AH181" s="77" t="s">
        <v>141</v>
      </c>
      <c r="AI181" s="32" t="s">
        <v>141</v>
      </c>
      <c r="AJ181" s="32" t="s">
        <v>141</v>
      </c>
      <c r="AK181" s="32" t="s">
        <v>141</v>
      </c>
      <c r="AL181" s="99" t="str">
        <f t="shared" si="48"/>
        <v>0, 00</v>
      </c>
      <c r="AM181" s="75">
        <v>2971.58</v>
      </c>
      <c r="AN181" s="32" t="s">
        <v>141</v>
      </c>
      <c r="AO181" s="31">
        <v>2971.58</v>
      </c>
      <c r="AP181" s="31">
        <v>2262.48</v>
      </c>
      <c r="AQ181" s="98">
        <f t="shared" si="49"/>
        <v>2971.58</v>
      </c>
      <c r="AR181" s="75">
        <v>135.08</v>
      </c>
      <c r="AS181" s="32" t="s">
        <v>141</v>
      </c>
      <c r="AT181" s="31">
        <v>135.08</v>
      </c>
      <c r="AU181" s="31">
        <v>78</v>
      </c>
      <c r="AV181" s="98">
        <f t="shared" si="50"/>
        <v>135.08</v>
      </c>
      <c r="AW181" s="67" t="s">
        <v>141</v>
      </c>
      <c r="AX181" s="32" t="s">
        <v>141</v>
      </c>
      <c r="AY181" s="32" t="s">
        <v>141</v>
      </c>
      <c r="AZ181" s="32" t="s">
        <v>141</v>
      </c>
      <c r="BA181" s="11"/>
    </row>
    <row r="182" spans="1:53" ht="14.25">
      <c r="A182" s="11">
        <f aca="true" t="shared" si="51" ref="A182:A201">A181+1</f>
        <v>191</v>
      </c>
      <c r="B182" s="14" t="s">
        <v>37</v>
      </c>
      <c r="C182" s="13">
        <v>7</v>
      </c>
      <c r="D182" s="13">
        <v>208.2</v>
      </c>
      <c r="E182" s="31">
        <v>11144.6</v>
      </c>
      <c r="F182" s="32" t="s">
        <v>141</v>
      </c>
      <c r="G182" s="31">
        <v>11144.6</v>
      </c>
      <c r="H182" s="31">
        <v>9923.6</v>
      </c>
      <c r="I182" s="33">
        <f t="shared" si="35"/>
        <v>3940.3071240105546</v>
      </c>
      <c r="J182" s="33">
        <v>0</v>
      </c>
      <c r="K182" s="31">
        <f t="shared" si="36"/>
        <v>3940.3071240105546</v>
      </c>
      <c r="L182" s="31">
        <f t="shared" si="37"/>
        <v>3508.607915567283</v>
      </c>
      <c r="M182" s="31">
        <f t="shared" si="38"/>
        <v>3940.3071240105546</v>
      </c>
      <c r="N182" s="31">
        <f t="shared" si="39"/>
        <v>6380.94511873351</v>
      </c>
      <c r="O182" s="31">
        <v>0</v>
      </c>
      <c r="P182" s="31">
        <f t="shared" si="40"/>
        <v>6380.94511873351</v>
      </c>
      <c r="Q182" s="31">
        <f t="shared" si="41"/>
        <v>5681.850131926121</v>
      </c>
      <c r="R182" s="31">
        <f t="shared" si="42"/>
        <v>6380.94511873351</v>
      </c>
      <c r="S182" s="31">
        <f t="shared" si="43"/>
        <v>823.3477572559368</v>
      </c>
      <c r="T182" s="31">
        <v>0</v>
      </c>
      <c r="U182" s="31">
        <f t="shared" si="44"/>
        <v>823.3477572559368</v>
      </c>
      <c r="V182" s="31">
        <f t="shared" si="45"/>
        <v>733.1419525065965</v>
      </c>
      <c r="W182" s="63">
        <f t="shared" si="46"/>
        <v>823.3477572559368</v>
      </c>
      <c r="X182" s="75">
        <v>994.08</v>
      </c>
      <c r="Y182" s="32" t="s">
        <v>141</v>
      </c>
      <c r="Z182" s="31">
        <v>994.08</v>
      </c>
      <c r="AA182" s="31">
        <v>993.58</v>
      </c>
      <c r="AB182" s="31">
        <v>994.08</v>
      </c>
      <c r="AC182" s="75">
        <v>727.08</v>
      </c>
      <c r="AD182" s="32" t="s">
        <v>141</v>
      </c>
      <c r="AE182" s="31">
        <v>727.08</v>
      </c>
      <c r="AF182" s="31">
        <v>538.17</v>
      </c>
      <c r="AG182" s="98">
        <f t="shared" si="47"/>
        <v>727.08</v>
      </c>
      <c r="AH182" s="75">
        <v>1056.34</v>
      </c>
      <c r="AI182" s="32" t="s">
        <v>141</v>
      </c>
      <c r="AJ182" s="31">
        <v>1056.34</v>
      </c>
      <c r="AK182" s="31">
        <v>893.2</v>
      </c>
      <c r="AL182" s="99">
        <f t="shared" si="48"/>
        <v>1056.34</v>
      </c>
      <c r="AM182" s="75">
        <v>2171.74</v>
      </c>
      <c r="AN182" s="32" t="s">
        <v>141</v>
      </c>
      <c r="AO182" s="31">
        <v>2171.74</v>
      </c>
      <c r="AP182" s="31">
        <v>1863.98</v>
      </c>
      <c r="AQ182" s="98">
        <f t="shared" si="49"/>
        <v>2171.74</v>
      </c>
      <c r="AR182" s="75">
        <v>98.72</v>
      </c>
      <c r="AS182" s="32" t="s">
        <v>141</v>
      </c>
      <c r="AT182" s="31">
        <v>98.72</v>
      </c>
      <c r="AU182" s="31">
        <v>83.61</v>
      </c>
      <c r="AV182" s="98">
        <f t="shared" si="50"/>
        <v>98.72</v>
      </c>
      <c r="AW182" s="67" t="s">
        <v>141</v>
      </c>
      <c r="AX182" s="32" t="s">
        <v>141</v>
      </c>
      <c r="AY182" s="32" t="s">
        <v>141</v>
      </c>
      <c r="AZ182" s="32" t="s">
        <v>141</v>
      </c>
      <c r="BA182" s="11"/>
    </row>
    <row r="183" spans="1:53" ht="14.25">
      <c r="A183" s="11">
        <f t="shared" si="51"/>
        <v>192</v>
      </c>
      <c r="B183" s="14" t="s">
        <v>37</v>
      </c>
      <c r="C183" s="13">
        <v>9</v>
      </c>
      <c r="D183" s="13">
        <v>366.4</v>
      </c>
      <c r="E183" s="31">
        <v>25909</v>
      </c>
      <c r="F183" s="32" t="s">
        <v>141</v>
      </c>
      <c r="G183" s="31">
        <v>25909</v>
      </c>
      <c r="H183" s="31">
        <v>21031.07</v>
      </c>
      <c r="I183" s="33">
        <f t="shared" si="35"/>
        <v>9160.437994722955</v>
      </c>
      <c r="J183" s="33">
        <v>0</v>
      </c>
      <c r="K183" s="31">
        <f t="shared" si="36"/>
        <v>9160.437994722955</v>
      </c>
      <c r="L183" s="31">
        <f t="shared" si="37"/>
        <v>7435.7872823218995</v>
      </c>
      <c r="M183" s="31">
        <f t="shared" si="38"/>
        <v>9160.437994722955</v>
      </c>
      <c r="N183" s="31">
        <f t="shared" si="39"/>
        <v>14834.440633245384</v>
      </c>
      <c r="O183" s="31">
        <v>0</v>
      </c>
      <c r="P183" s="31">
        <f t="shared" si="40"/>
        <v>14834.440633245384</v>
      </c>
      <c r="Q183" s="31">
        <f t="shared" si="41"/>
        <v>12041.536121372032</v>
      </c>
      <c r="R183" s="31">
        <f t="shared" si="42"/>
        <v>14834.440633245384</v>
      </c>
      <c r="S183" s="31">
        <f t="shared" si="43"/>
        <v>1914.1213720316625</v>
      </c>
      <c r="T183" s="31">
        <v>0</v>
      </c>
      <c r="U183" s="31">
        <f t="shared" si="44"/>
        <v>1914.1213720316625</v>
      </c>
      <c r="V183" s="31">
        <f t="shared" si="45"/>
        <v>1553.7465963060686</v>
      </c>
      <c r="W183" s="63">
        <f t="shared" si="46"/>
        <v>1914.1213720316625</v>
      </c>
      <c r="X183" s="77" t="s">
        <v>141</v>
      </c>
      <c r="Y183" s="32" t="s">
        <v>141</v>
      </c>
      <c r="Z183" s="32" t="s">
        <v>141</v>
      </c>
      <c r="AA183" s="32" t="s">
        <v>141</v>
      </c>
      <c r="AB183" s="32" t="s">
        <v>141</v>
      </c>
      <c r="AC183" s="75">
        <v>1690.36</v>
      </c>
      <c r="AD183" s="32" t="s">
        <v>141</v>
      </c>
      <c r="AE183" s="31">
        <v>1690.36</v>
      </c>
      <c r="AF183" s="32">
        <v>607.11</v>
      </c>
      <c r="AG183" s="98">
        <f t="shared" si="47"/>
        <v>1690.36</v>
      </c>
      <c r="AH183" s="77" t="s">
        <v>141</v>
      </c>
      <c r="AI183" s="32" t="s">
        <v>141</v>
      </c>
      <c r="AJ183" s="32" t="s">
        <v>141</v>
      </c>
      <c r="AK183" s="32" t="s">
        <v>141</v>
      </c>
      <c r="AL183" s="99" t="str">
        <f t="shared" si="48"/>
        <v>0, 00</v>
      </c>
      <c r="AM183" s="75">
        <v>5049.24</v>
      </c>
      <c r="AN183" s="32" t="s">
        <v>141</v>
      </c>
      <c r="AO183" s="31">
        <v>5049.24</v>
      </c>
      <c r="AP183" s="31">
        <v>3623.68</v>
      </c>
      <c r="AQ183" s="98">
        <f t="shared" si="49"/>
        <v>5049.24</v>
      </c>
      <c r="AR183" s="75">
        <v>229.49</v>
      </c>
      <c r="AS183" s="32" t="s">
        <v>141</v>
      </c>
      <c r="AT183" s="31">
        <v>229.49</v>
      </c>
      <c r="AU183" s="31">
        <v>104.36</v>
      </c>
      <c r="AV183" s="98">
        <f t="shared" si="50"/>
        <v>229.49</v>
      </c>
      <c r="AW183" s="67" t="s">
        <v>141</v>
      </c>
      <c r="AX183" s="32" t="s">
        <v>141</v>
      </c>
      <c r="AY183" s="32" t="s">
        <v>141</v>
      </c>
      <c r="AZ183" s="32" t="s">
        <v>141</v>
      </c>
      <c r="BA183" s="11"/>
    </row>
    <row r="184" spans="1:53" ht="14.25">
      <c r="A184" s="11">
        <f t="shared" si="51"/>
        <v>193</v>
      </c>
      <c r="B184" s="14" t="s">
        <v>37</v>
      </c>
      <c r="C184" s="13">
        <v>11</v>
      </c>
      <c r="D184" s="13">
        <v>195.8</v>
      </c>
      <c r="E184" s="31">
        <v>11784.6</v>
      </c>
      <c r="F184" s="32" t="s">
        <v>141</v>
      </c>
      <c r="G184" s="31">
        <v>11784.6</v>
      </c>
      <c r="H184" s="31">
        <v>12416.69</v>
      </c>
      <c r="I184" s="33">
        <f t="shared" si="35"/>
        <v>4166.586807387864</v>
      </c>
      <c r="J184" s="33">
        <v>0</v>
      </c>
      <c r="K184" s="31">
        <f t="shared" si="36"/>
        <v>4166.586807387864</v>
      </c>
      <c r="L184" s="31">
        <f t="shared" si="37"/>
        <v>4390.069815303431</v>
      </c>
      <c r="M184" s="31">
        <f t="shared" si="38"/>
        <v>4166.586807387864</v>
      </c>
      <c r="N184" s="31">
        <f t="shared" si="39"/>
        <v>6747.383113456464</v>
      </c>
      <c r="O184" s="31">
        <v>0</v>
      </c>
      <c r="P184" s="31">
        <f t="shared" si="40"/>
        <v>6747.383113456464</v>
      </c>
      <c r="Q184" s="31">
        <f t="shared" si="41"/>
        <v>7109.29216358839</v>
      </c>
      <c r="R184" s="31">
        <f t="shared" si="42"/>
        <v>6747.383113456464</v>
      </c>
      <c r="S184" s="31">
        <f t="shared" si="43"/>
        <v>870.630079155673</v>
      </c>
      <c r="T184" s="31">
        <v>0</v>
      </c>
      <c r="U184" s="31">
        <f t="shared" si="44"/>
        <v>870.630079155673</v>
      </c>
      <c r="V184" s="31">
        <f t="shared" si="45"/>
        <v>917.3280211081795</v>
      </c>
      <c r="W184" s="63">
        <f t="shared" si="46"/>
        <v>870.630079155673</v>
      </c>
      <c r="X184" s="77" t="s">
        <v>141</v>
      </c>
      <c r="Y184" s="32" t="s">
        <v>141</v>
      </c>
      <c r="Z184" s="32" t="s">
        <v>141</v>
      </c>
      <c r="AA184" s="32" t="s">
        <v>141</v>
      </c>
      <c r="AB184" s="32" t="s">
        <v>141</v>
      </c>
      <c r="AC184" s="75">
        <v>768.86</v>
      </c>
      <c r="AD184" s="32" t="s">
        <v>141</v>
      </c>
      <c r="AE184" s="31">
        <v>768.86</v>
      </c>
      <c r="AF184" s="32">
        <v>72.31</v>
      </c>
      <c r="AG184" s="98">
        <f t="shared" si="47"/>
        <v>768.86</v>
      </c>
      <c r="AH184" s="77" t="s">
        <v>141</v>
      </c>
      <c r="AI184" s="32" t="s">
        <v>141</v>
      </c>
      <c r="AJ184" s="32" t="s">
        <v>141</v>
      </c>
      <c r="AK184" s="32" t="s">
        <v>141</v>
      </c>
      <c r="AL184" s="99" t="str">
        <f t="shared" si="48"/>
        <v>0, 00</v>
      </c>
      <c r="AM184" s="75">
        <v>2296.58</v>
      </c>
      <c r="AN184" s="32" t="s">
        <v>141</v>
      </c>
      <c r="AO184" s="34">
        <v>2296.58</v>
      </c>
      <c r="AP184" s="31">
        <v>1940.63</v>
      </c>
      <c r="AQ184" s="98">
        <f t="shared" si="49"/>
        <v>2296.58</v>
      </c>
      <c r="AR184" s="75">
        <v>104.38</v>
      </c>
      <c r="AS184" s="32" t="s">
        <v>141</v>
      </c>
      <c r="AT184" s="31">
        <v>104.38</v>
      </c>
      <c r="AU184" s="31">
        <v>19.53</v>
      </c>
      <c r="AV184" s="98">
        <f t="shared" si="50"/>
        <v>104.38</v>
      </c>
      <c r="AW184" s="67" t="s">
        <v>141</v>
      </c>
      <c r="AX184" s="32" t="s">
        <v>141</v>
      </c>
      <c r="AY184" s="32" t="s">
        <v>141</v>
      </c>
      <c r="AZ184" s="32" t="s">
        <v>141</v>
      </c>
      <c r="BA184" s="11"/>
    </row>
    <row r="185" spans="1:53" ht="14.25">
      <c r="A185" s="11">
        <f t="shared" si="51"/>
        <v>194</v>
      </c>
      <c r="B185" s="14" t="s">
        <v>37</v>
      </c>
      <c r="C185" s="13">
        <v>13</v>
      </c>
      <c r="D185" s="13">
        <v>218.7</v>
      </c>
      <c r="E185" s="31">
        <v>8985.46</v>
      </c>
      <c r="F185" s="32" t="s">
        <v>141</v>
      </c>
      <c r="G185" s="31">
        <v>8985.46</v>
      </c>
      <c r="H185" s="31">
        <v>9326.12</v>
      </c>
      <c r="I185" s="33">
        <f t="shared" si="35"/>
        <v>3176.917255936675</v>
      </c>
      <c r="J185" s="33">
        <v>0</v>
      </c>
      <c r="K185" s="31">
        <f t="shared" si="36"/>
        <v>3176.917255936675</v>
      </c>
      <c r="L185" s="31">
        <f t="shared" si="37"/>
        <v>3297.361688654354</v>
      </c>
      <c r="M185" s="31">
        <f t="shared" si="38"/>
        <v>3176.917255936675</v>
      </c>
      <c r="N185" s="31">
        <f t="shared" si="39"/>
        <v>5144.709287598944</v>
      </c>
      <c r="O185" s="31">
        <v>0</v>
      </c>
      <c r="P185" s="31">
        <f t="shared" si="40"/>
        <v>5144.709287598944</v>
      </c>
      <c r="Q185" s="31">
        <f t="shared" si="41"/>
        <v>5339.757361477573</v>
      </c>
      <c r="R185" s="31">
        <f t="shared" si="42"/>
        <v>5144.709287598944</v>
      </c>
      <c r="S185" s="31">
        <f t="shared" si="43"/>
        <v>663.8334564643799</v>
      </c>
      <c r="T185" s="31">
        <v>0</v>
      </c>
      <c r="U185" s="31">
        <f t="shared" si="44"/>
        <v>663.8334564643799</v>
      </c>
      <c r="V185" s="31">
        <f t="shared" si="45"/>
        <v>689.000949868074</v>
      </c>
      <c r="W185" s="63">
        <f t="shared" si="46"/>
        <v>663.8334564643799</v>
      </c>
      <c r="X185" s="75">
        <v>4433.4</v>
      </c>
      <c r="Y185" s="32" t="s">
        <v>149</v>
      </c>
      <c r="Z185" s="31">
        <v>4433.4</v>
      </c>
      <c r="AA185" s="31">
        <v>4363.76</v>
      </c>
      <c r="AB185" s="31">
        <v>4433.4</v>
      </c>
      <c r="AC185" s="75">
        <v>1019.88</v>
      </c>
      <c r="AD185" s="32" t="s">
        <v>141</v>
      </c>
      <c r="AE185" s="31">
        <v>1019.88</v>
      </c>
      <c r="AF185" s="31">
        <v>338.84</v>
      </c>
      <c r="AG185" s="98">
        <f t="shared" si="47"/>
        <v>1019.88</v>
      </c>
      <c r="AH185" s="77" t="s">
        <v>149</v>
      </c>
      <c r="AI185" s="32" t="s">
        <v>141</v>
      </c>
      <c r="AJ185" s="32" t="s">
        <v>141</v>
      </c>
      <c r="AK185" s="32" t="s">
        <v>141</v>
      </c>
      <c r="AL185" s="99" t="str">
        <f t="shared" si="48"/>
        <v>0, 00</v>
      </c>
      <c r="AM185" s="77" t="s">
        <v>141</v>
      </c>
      <c r="AN185" s="32" t="s">
        <v>141</v>
      </c>
      <c r="AO185" s="32" t="s">
        <v>141</v>
      </c>
      <c r="AP185" s="32" t="s">
        <v>141</v>
      </c>
      <c r="AQ185" s="98" t="str">
        <f t="shared" si="49"/>
        <v>0, 00</v>
      </c>
      <c r="AR185" s="77" t="s">
        <v>141</v>
      </c>
      <c r="AS185" s="32" t="s">
        <v>141</v>
      </c>
      <c r="AT185" s="32" t="s">
        <v>141</v>
      </c>
      <c r="AU185" s="32" t="s">
        <v>141</v>
      </c>
      <c r="AV185" s="98" t="str">
        <f t="shared" si="50"/>
        <v>0, 00</v>
      </c>
      <c r="AW185" s="67" t="s">
        <v>141</v>
      </c>
      <c r="AX185" s="32" t="s">
        <v>141</v>
      </c>
      <c r="AY185" s="32" t="s">
        <v>141</v>
      </c>
      <c r="AZ185" s="32" t="s">
        <v>141</v>
      </c>
      <c r="BA185" s="11"/>
    </row>
    <row r="186" spans="1:53" ht="14.25">
      <c r="A186" s="11">
        <f t="shared" si="51"/>
        <v>195</v>
      </c>
      <c r="B186" s="14" t="s">
        <v>37</v>
      </c>
      <c r="C186" s="13">
        <v>15</v>
      </c>
      <c r="D186" s="13">
        <v>455.2</v>
      </c>
      <c r="E186" s="31">
        <v>18817.2</v>
      </c>
      <c r="F186" s="32" t="s">
        <v>141</v>
      </c>
      <c r="G186" s="31">
        <v>18817.2</v>
      </c>
      <c r="H186" s="31">
        <v>15950.36</v>
      </c>
      <c r="I186" s="33">
        <f t="shared" si="35"/>
        <v>6653.046965699208</v>
      </c>
      <c r="J186" s="33">
        <v>0</v>
      </c>
      <c r="K186" s="31">
        <f t="shared" si="36"/>
        <v>6653.046965699208</v>
      </c>
      <c r="L186" s="31">
        <f t="shared" si="37"/>
        <v>5639.441266490765</v>
      </c>
      <c r="M186" s="31">
        <f t="shared" si="38"/>
        <v>6653.046965699208</v>
      </c>
      <c r="N186" s="31">
        <f t="shared" si="39"/>
        <v>10773.964116094987</v>
      </c>
      <c r="O186" s="31">
        <v>0</v>
      </c>
      <c r="P186" s="31">
        <f t="shared" si="40"/>
        <v>10773.964116094987</v>
      </c>
      <c r="Q186" s="31">
        <f t="shared" si="41"/>
        <v>9132.528021108179</v>
      </c>
      <c r="R186" s="31">
        <f t="shared" si="42"/>
        <v>10773.964116094987</v>
      </c>
      <c r="S186" s="31">
        <f t="shared" si="43"/>
        <v>1390.1889182058048</v>
      </c>
      <c r="T186" s="31">
        <v>0</v>
      </c>
      <c r="U186" s="31">
        <f t="shared" si="44"/>
        <v>1390.1889182058048</v>
      </c>
      <c r="V186" s="31">
        <f t="shared" si="45"/>
        <v>1178.3907124010555</v>
      </c>
      <c r="W186" s="63">
        <f t="shared" si="46"/>
        <v>1390.1889182058048</v>
      </c>
      <c r="X186" s="75">
        <v>10715.76</v>
      </c>
      <c r="Y186" s="32" t="s">
        <v>141</v>
      </c>
      <c r="Z186" s="31">
        <v>10715.76</v>
      </c>
      <c r="AA186" s="34">
        <v>8686.97</v>
      </c>
      <c r="AB186" s="31">
        <v>10715.76</v>
      </c>
      <c r="AC186" s="75">
        <v>2135.82</v>
      </c>
      <c r="AD186" s="32" t="s">
        <v>141</v>
      </c>
      <c r="AE186" s="31">
        <v>2135.82</v>
      </c>
      <c r="AF186" s="31">
        <v>898.72</v>
      </c>
      <c r="AG186" s="98">
        <f t="shared" si="47"/>
        <v>2135.82</v>
      </c>
      <c r="AH186" s="77" t="s">
        <v>141</v>
      </c>
      <c r="AI186" s="32" t="s">
        <v>141</v>
      </c>
      <c r="AJ186" s="32" t="s">
        <v>141</v>
      </c>
      <c r="AK186" s="32" t="s">
        <v>141</v>
      </c>
      <c r="AL186" s="99" t="str">
        <f t="shared" si="48"/>
        <v>0, 00</v>
      </c>
      <c r="AM186" s="75">
        <v>6379.76</v>
      </c>
      <c r="AN186" s="32" t="s">
        <v>141</v>
      </c>
      <c r="AO186" s="31">
        <v>6379.76</v>
      </c>
      <c r="AP186" s="31">
        <v>4679.14</v>
      </c>
      <c r="AQ186" s="98">
        <f t="shared" si="49"/>
        <v>6379.76</v>
      </c>
      <c r="AR186" s="75">
        <v>289.98</v>
      </c>
      <c r="AS186" s="32" t="s">
        <v>141</v>
      </c>
      <c r="AT186" s="31">
        <v>289.98</v>
      </c>
      <c r="AU186" s="31">
        <v>202.66</v>
      </c>
      <c r="AV186" s="98">
        <f t="shared" si="50"/>
        <v>289.98</v>
      </c>
      <c r="AW186" s="67" t="s">
        <v>141</v>
      </c>
      <c r="AX186" s="32" t="s">
        <v>141</v>
      </c>
      <c r="AY186" s="32" t="s">
        <v>141</v>
      </c>
      <c r="AZ186" s="32" t="s">
        <v>141</v>
      </c>
      <c r="BA186" s="11"/>
    </row>
    <row r="187" spans="1:53" ht="14.25">
      <c r="A187" s="11">
        <f t="shared" si="51"/>
        <v>196</v>
      </c>
      <c r="B187" s="14" t="s">
        <v>37</v>
      </c>
      <c r="C187" s="13">
        <v>23</v>
      </c>
      <c r="D187" s="13">
        <v>195.9</v>
      </c>
      <c r="E187" s="31">
        <v>14053.36</v>
      </c>
      <c r="F187" s="32" t="s">
        <v>141</v>
      </c>
      <c r="G187" s="31">
        <v>14053.36</v>
      </c>
      <c r="H187" s="31">
        <v>15662.05</v>
      </c>
      <c r="I187" s="33">
        <f t="shared" si="35"/>
        <v>4968.734142480212</v>
      </c>
      <c r="J187" s="33">
        <v>0</v>
      </c>
      <c r="K187" s="31">
        <f t="shared" si="36"/>
        <v>4968.734142480212</v>
      </c>
      <c r="L187" s="31">
        <f t="shared" si="37"/>
        <v>5537.50580474934</v>
      </c>
      <c r="M187" s="31">
        <f t="shared" si="38"/>
        <v>4968.734142480212</v>
      </c>
      <c r="N187" s="31">
        <f t="shared" si="39"/>
        <v>8046.38290237467</v>
      </c>
      <c r="O187" s="31">
        <v>0</v>
      </c>
      <c r="P187" s="31">
        <f t="shared" si="40"/>
        <v>8046.38290237467</v>
      </c>
      <c r="Q187" s="31">
        <f t="shared" si="41"/>
        <v>8967.453430079155</v>
      </c>
      <c r="R187" s="31">
        <f t="shared" si="42"/>
        <v>8046.38290237467</v>
      </c>
      <c r="S187" s="31">
        <f t="shared" si="43"/>
        <v>1038.242955145119</v>
      </c>
      <c r="T187" s="31">
        <v>0</v>
      </c>
      <c r="U187" s="31">
        <f t="shared" si="44"/>
        <v>1038.242955145119</v>
      </c>
      <c r="V187" s="31">
        <f t="shared" si="45"/>
        <v>1157.090765171504</v>
      </c>
      <c r="W187" s="63">
        <f t="shared" si="46"/>
        <v>1038.242955145119</v>
      </c>
      <c r="X187" s="77" t="s">
        <v>141</v>
      </c>
      <c r="Y187" s="32" t="s">
        <v>141</v>
      </c>
      <c r="Z187" s="32" t="s">
        <v>141</v>
      </c>
      <c r="AA187" s="32" t="s">
        <v>141</v>
      </c>
      <c r="AB187" s="32" t="s">
        <v>141</v>
      </c>
      <c r="AC187" s="75">
        <v>916.88</v>
      </c>
      <c r="AD187" s="32" t="s">
        <v>141</v>
      </c>
      <c r="AE187" s="31">
        <v>916.88</v>
      </c>
      <c r="AF187" s="31">
        <v>427.22</v>
      </c>
      <c r="AG187" s="98">
        <f t="shared" si="47"/>
        <v>916.88</v>
      </c>
      <c r="AH187" s="77" t="s">
        <v>141</v>
      </c>
      <c r="AI187" s="32" t="s">
        <v>141</v>
      </c>
      <c r="AJ187" s="32" t="s">
        <v>141</v>
      </c>
      <c r="AK187" s="32" t="s">
        <v>141</v>
      </c>
      <c r="AL187" s="99" t="str">
        <f t="shared" si="48"/>
        <v>0, 00</v>
      </c>
      <c r="AM187" s="75">
        <v>2738.7</v>
      </c>
      <c r="AN187" s="32" t="s">
        <v>141</v>
      </c>
      <c r="AO187" s="31">
        <v>2738.7</v>
      </c>
      <c r="AP187" s="31">
        <v>2674.39</v>
      </c>
      <c r="AQ187" s="98">
        <f t="shared" si="49"/>
        <v>2738.7</v>
      </c>
      <c r="AR187" s="75">
        <v>124.49</v>
      </c>
      <c r="AS187" s="32" t="s">
        <v>141</v>
      </c>
      <c r="AT187" s="31">
        <v>124.49</v>
      </c>
      <c r="AU187" s="31">
        <v>83.8</v>
      </c>
      <c r="AV187" s="98">
        <f t="shared" si="50"/>
        <v>124.49</v>
      </c>
      <c r="AW187" s="67" t="s">
        <v>141</v>
      </c>
      <c r="AX187" s="32" t="s">
        <v>141</v>
      </c>
      <c r="AY187" s="32" t="s">
        <v>141</v>
      </c>
      <c r="AZ187" s="32" t="s">
        <v>141</v>
      </c>
      <c r="BA187" s="11"/>
    </row>
    <row r="188" spans="1:53" ht="14.25">
      <c r="A188" s="11">
        <f t="shared" si="51"/>
        <v>197</v>
      </c>
      <c r="B188" s="14" t="s">
        <v>37</v>
      </c>
      <c r="C188" s="13">
        <v>25</v>
      </c>
      <c r="D188" s="13">
        <v>168.3</v>
      </c>
      <c r="E188" s="31">
        <v>11472.26</v>
      </c>
      <c r="F188" s="32" t="s">
        <v>141</v>
      </c>
      <c r="G188" s="31">
        <v>11472.26</v>
      </c>
      <c r="H188" s="31">
        <v>9500.54</v>
      </c>
      <c r="I188" s="33">
        <f t="shared" si="35"/>
        <v>4056.155250659631</v>
      </c>
      <c r="J188" s="33">
        <v>0</v>
      </c>
      <c r="K188" s="31">
        <f t="shared" si="36"/>
        <v>4056.155250659631</v>
      </c>
      <c r="L188" s="31">
        <f t="shared" si="37"/>
        <v>3359.0299736147763</v>
      </c>
      <c r="M188" s="31">
        <f t="shared" si="38"/>
        <v>4056.155250659631</v>
      </c>
      <c r="N188" s="31">
        <f t="shared" si="39"/>
        <v>6568.549920844327</v>
      </c>
      <c r="O188" s="31">
        <v>0</v>
      </c>
      <c r="P188" s="31">
        <f t="shared" si="40"/>
        <v>6568.549920844327</v>
      </c>
      <c r="Q188" s="31">
        <f t="shared" si="41"/>
        <v>5439.623166226913</v>
      </c>
      <c r="R188" s="31">
        <f t="shared" si="42"/>
        <v>6568.549920844327</v>
      </c>
      <c r="S188" s="31">
        <f t="shared" si="43"/>
        <v>847.5548284960422</v>
      </c>
      <c r="T188" s="31">
        <v>0</v>
      </c>
      <c r="U188" s="31">
        <f t="shared" si="44"/>
        <v>847.5548284960422</v>
      </c>
      <c r="V188" s="31">
        <f t="shared" si="45"/>
        <v>701.8868601583115</v>
      </c>
      <c r="W188" s="63">
        <f t="shared" si="46"/>
        <v>847.5548284960422</v>
      </c>
      <c r="X188" s="75">
        <v>1138.44</v>
      </c>
      <c r="Y188" s="31" t="s">
        <v>141</v>
      </c>
      <c r="Z188" s="31">
        <v>1138.44</v>
      </c>
      <c r="AA188" s="31">
        <v>1042.63</v>
      </c>
      <c r="AB188" s="31">
        <v>1138.44</v>
      </c>
      <c r="AC188" s="75">
        <v>844.94</v>
      </c>
      <c r="AD188" s="32" t="s">
        <v>141</v>
      </c>
      <c r="AE188" s="31">
        <v>844.94</v>
      </c>
      <c r="AF188" s="31">
        <v>311.84</v>
      </c>
      <c r="AG188" s="98">
        <f t="shared" si="47"/>
        <v>844.94</v>
      </c>
      <c r="AH188" s="77" t="s">
        <v>141</v>
      </c>
      <c r="AI188" s="32" t="s">
        <v>141</v>
      </c>
      <c r="AJ188" s="32" t="s">
        <v>141</v>
      </c>
      <c r="AK188" s="32" t="s">
        <v>141</v>
      </c>
      <c r="AL188" s="99" t="str">
        <f t="shared" si="48"/>
        <v>0, 00</v>
      </c>
      <c r="AM188" s="75">
        <v>2523.88</v>
      </c>
      <c r="AN188" s="32" t="s">
        <v>141</v>
      </c>
      <c r="AO188" s="31">
        <v>2523.88</v>
      </c>
      <c r="AP188" s="31">
        <v>1862.87</v>
      </c>
      <c r="AQ188" s="98">
        <f t="shared" si="49"/>
        <v>2523.88</v>
      </c>
      <c r="AR188" s="75">
        <v>114.73</v>
      </c>
      <c r="AS188" s="32" t="s">
        <v>141</v>
      </c>
      <c r="AT188" s="31">
        <v>114.73</v>
      </c>
      <c r="AU188" s="31">
        <v>84.68</v>
      </c>
      <c r="AV188" s="98">
        <f t="shared" si="50"/>
        <v>114.73</v>
      </c>
      <c r="AW188" s="67" t="s">
        <v>141</v>
      </c>
      <c r="AX188" s="32" t="s">
        <v>141</v>
      </c>
      <c r="AY188" s="32" t="s">
        <v>141</v>
      </c>
      <c r="AZ188" s="32" t="s">
        <v>141</v>
      </c>
      <c r="BA188" s="11"/>
    </row>
    <row r="189" spans="1:53" ht="14.25">
      <c r="A189" s="11">
        <f t="shared" si="51"/>
        <v>198</v>
      </c>
      <c r="B189" s="14" t="s">
        <v>37</v>
      </c>
      <c r="C189" s="13">
        <v>27</v>
      </c>
      <c r="D189" s="13">
        <v>179.4</v>
      </c>
      <c r="E189" s="31">
        <v>12830.08</v>
      </c>
      <c r="F189" s="32" t="s">
        <v>141</v>
      </c>
      <c r="G189" s="31">
        <v>12830.08</v>
      </c>
      <c r="H189" s="31">
        <v>7715.51</v>
      </c>
      <c r="I189" s="33">
        <f t="shared" si="35"/>
        <v>4536.228812664908</v>
      </c>
      <c r="J189" s="33">
        <v>0</v>
      </c>
      <c r="K189" s="31">
        <f t="shared" si="36"/>
        <v>4536.228812664908</v>
      </c>
      <c r="L189" s="31">
        <f t="shared" si="37"/>
        <v>2727.9111873350926</v>
      </c>
      <c r="M189" s="31">
        <f t="shared" si="38"/>
        <v>4536.228812664908</v>
      </c>
      <c r="N189" s="31">
        <f t="shared" si="39"/>
        <v>7345.982480211082</v>
      </c>
      <c r="O189" s="31">
        <v>0</v>
      </c>
      <c r="P189" s="31">
        <f t="shared" si="40"/>
        <v>7345.982480211082</v>
      </c>
      <c r="Q189" s="31">
        <f t="shared" si="41"/>
        <v>4417.587519788918</v>
      </c>
      <c r="R189" s="31">
        <f t="shared" si="42"/>
        <v>7345.982480211082</v>
      </c>
      <c r="S189" s="31">
        <f t="shared" si="43"/>
        <v>947.8687071240106</v>
      </c>
      <c r="T189" s="31">
        <v>0</v>
      </c>
      <c r="U189" s="31">
        <f t="shared" si="44"/>
        <v>947.8687071240106</v>
      </c>
      <c r="V189" s="31">
        <f t="shared" si="45"/>
        <v>570.0112928759895</v>
      </c>
      <c r="W189" s="63">
        <f t="shared" si="46"/>
        <v>947.8687071240106</v>
      </c>
      <c r="X189" s="77" t="s">
        <v>141</v>
      </c>
      <c r="Y189" s="32" t="s">
        <v>141</v>
      </c>
      <c r="Z189" s="32" t="s">
        <v>141</v>
      </c>
      <c r="AA189" s="32" t="s">
        <v>141</v>
      </c>
      <c r="AB189" s="32" t="s">
        <v>141</v>
      </c>
      <c r="AC189" s="75">
        <v>837.08</v>
      </c>
      <c r="AD189" s="32" t="s">
        <v>141</v>
      </c>
      <c r="AE189" s="31">
        <v>837.08</v>
      </c>
      <c r="AF189" s="31">
        <v>482.81</v>
      </c>
      <c r="AG189" s="98">
        <f t="shared" si="47"/>
        <v>837.08</v>
      </c>
      <c r="AH189" s="77" t="s">
        <v>141</v>
      </c>
      <c r="AI189" s="32" t="s">
        <v>141</v>
      </c>
      <c r="AJ189" s="32" t="s">
        <v>141</v>
      </c>
      <c r="AK189" s="32" t="s">
        <v>141</v>
      </c>
      <c r="AL189" s="99" t="str">
        <f t="shared" si="48"/>
        <v>0, 00</v>
      </c>
      <c r="AM189" s="75">
        <v>2500.3</v>
      </c>
      <c r="AN189" s="32" t="s">
        <v>141</v>
      </c>
      <c r="AO189" s="31">
        <v>2500.3</v>
      </c>
      <c r="AP189" s="31">
        <v>1519.58</v>
      </c>
      <c r="AQ189" s="98">
        <f t="shared" si="49"/>
        <v>2500.3</v>
      </c>
      <c r="AR189" s="75">
        <v>113.65</v>
      </c>
      <c r="AS189" s="32" t="s">
        <v>141</v>
      </c>
      <c r="AT189" s="31">
        <v>113.65</v>
      </c>
      <c r="AU189" s="31">
        <v>73.82</v>
      </c>
      <c r="AV189" s="98">
        <f t="shared" si="50"/>
        <v>113.65</v>
      </c>
      <c r="AW189" s="67" t="s">
        <v>141</v>
      </c>
      <c r="AX189" s="32" t="s">
        <v>141</v>
      </c>
      <c r="AY189" s="32" t="s">
        <v>141</v>
      </c>
      <c r="AZ189" s="32" t="s">
        <v>141</v>
      </c>
      <c r="BA189" s="11"/>
    </row>
    <row r="190" spans="1:53" ht="14.25">
      <c r="A190" s="11">
        <f t="shared" si="51"/>
        <v>199</v>
      </c>
      <c r="B190" s="14" t="s">
        <v>37</v>
      </c>
      <c r="C190" s="13">
        <v>29</v>
      </c>
      <c r="D190" s="13">
        <v>206.8</v>
      </c>
      <c r="E190" s="34">
        <v>8454.02</v>
      </c>
      <c r="F190" s="32" t="s">
        <v>141</v>
      </c>
      <c r="G190" s="31">
        <v>8454.02</v>
      </c>
      <c r="H190" s="31">
        <v>8290.71</v>
      </c>
      <c r="I190" s="33">
        <f t="shared" si="35"/>
        <v>2989.020263852243</v>
      </c>
      <c r="J190" s="33">
        <v>0</v>
      </c>
      <c r="K190" s="31">
        <f t="shared" si="36"/>
        <v>2989.020263852243</v>
      </c>
      <c r="L190" s="31">
        <f t="shared" si="37"/>
        <v>2931.280052770448</v>
      </c>
      <c r="M190" s="31">
        <f t="shared" si="38"/>
        <v>2989.020263852243</v>
      </c>
      <c r="N190" s="31">
        <f t="shared" si="39"/>
        <v>4840.42833773087</v>
      </c>
      <c r="O190" s="31">
        <v>0</v>
      </c>
      <c r="P190" s="31">
        <f t="shared" si="40"/>
        <v>4840.42833773087</v>
      </c>
      <c r="Q190" s="31">
        <f t="shared" si="41"/>
        <v>4746.923667546173</v>
      </c>
      <c r="R190" s="31">
        <f t="shared" si="42"/>
        <v>4840.42833773087</v>
      </c>
      <c r="S190" s="31">
        <f t="shared" si="43"/>
        <v>624.5713984168866</v>
      </c>
      <c r="T190" s="31">
        <v>0</v>
      </c>
      <c r="U190" s="31">
        <f t="shared" si="44"/>
        <v>624.5713984168866</v>
      </c>
      <c r="V190" s="31">
        <f t="shared" si="45"/>
        <v>612.5062796833772</v>
      </c>
      <c r="W190" s="63">
        <f t="shared" si="46"/>
        <v>624.5713984168866</v>
      </c>
      <c r="X190" s="75">
        <v>4814.28</v>
      </c>
      <c r="Y190" s="32" t="s">
        <v>141</v>
      </c>
      <c r="Z190" s="31">
        <v>4814.28</v>
      </c>
      <c r="AA190" s="31">
        <v>4462.4</v>
      </c>
      <c r="AB190" s="31">
        <v>4814.28</v>
      </c>
      <c r="AC190" s="75">
        <v>959.56</v>
      </c>
      <c r="AD190" s="32" t="s">
        <v>141</v>
      </c>
      <c r="AE190" s="31">
        <v>959.56</v>
      </c>
      <c r="AF190" s="31">
        <v>332.13</v>
      </c>
      <c r="AG190" s="98">
        <f t="shared" si="47"/>
        <v>959.56</v>
      </c>
      <c r="AH190" s="77" t="s">
        <v>141</v>
      </c>
      <c r="AI190" s="32" t="s">
        <v>141</v>
      </c>
      <c r="AJ190" s="32" t="s">
        <v>141</v>
      </c>
      <c r="AK190" s="32" t="s">
        <v>141</v>
      </c>
      <c r="AL190" s="99" t="str">
        <f t="shared" si="48"/>
        <v>0, 00</v>
      </c>
      <c r="AM190" s="75">
        <v>2866.26</v>
      </c>
      <c r="AN190" s="32" t="s">
        <v>141</v>
      </c>
      <c r="AO190" s="31">
        <v>2866.26</v>
      </c>
      <c r="AP190" s="31">
        <v>2394.55</v>
      </c>
      <c r="AQ190" s="98">
        <f t="shared" si="49"/>
        <v>2866.26</v>
      </c>
      <c r="AR190" s="75">
        <v>130.28</v>
      </c>
      <c r="AS190" s="32" t="s">
        <v>141</v>
      </c>
      <c r="AT190" s="31">
        <v>130.28</v>
      </c>
      <c r="AU190" s="31">
        <v>77.32</v>
      </c>
      <c r="AV190" s="98">
        <f t="shared" si="50"/>
        <v>130.28</v>
      </c>
      <c r="AW190" s="67" t="s">
        <v>141</v>
      </c>
      <c r="AX190" s="32" t="s">
        <v>141</v>
      </c>
      <c r="AY190" s="32" t="s">
        <v>141</v>
      </c>
      <c r="AZ190" s="32" t="s">
        <v>141</v>
      </c>
      <c r="BA190" s="11"/>
    </row>
    <row r="191" spans="1:53" ht="14.25">
      <c r="A191" s="11">
        <f t="shared" si="51"/>
        <v>200</v>
      </c>
      <c r="B191" s="14" t="s">
        <v>37</v>
      </c>
      <c r="C191" s="13">
        <v>31</v>
      </c>
      <c r="D191" s="13">
        <v>189.5</v>
      </c>
      <c r="E191" s="31">
        <v>10746.52</v>
      </c>
      <c r="F191" s="32" t="s">
        <v>141</v>
      </c>
      <c r="G191" s="31">
        <v>10746.52</v>
      </c>
      <c r="H191" s="31">
        <v>2666.57</v>
      </c>
      <c r="I191" s="33">
        <f t="shared" si="35"/>
        <v>3799.5611609498687</v>
      </c>
      <c r="J191" s="33">
        <v>0</v>
      </c>
      <c r="K191" s="31">
        <f t="shared" si="36"/>
        <v>3799.5611609498687</v>
      </c>
      <c r="L191" s="31">
        <f t="shared" si="37"/>
        <v>942.7978364116095</v>
      </c>
      <c r="M191" s="31">
        <f t="shared" si="38"/>
        <v>3799.5611609498687</v>
      </c>
      <c r="N191" s="31">
        <f t="shared" si="39"/>
        <v>6153.020686015831</v>
      </c>
      <c r="O191" s="31">
        <v>0</v>
      </c>
      <c r="P191" s="31">
        <f t="shared" si="40"/>
        <v>6153.020686015831</v>
      </c>
      <c r="Q191" s="31">
        <f t="shared" si="41"/>
        <v>1526.7696306068601</v>
      </c>
      <c r="R191" s="31">
        <f t="shared" si="42"/>
        <v>6153.020686015831</v>
      </c>
      <c r="S191" s="31">
        <f t="shared" si="43"/>
        <v>793.938153034301</v>
      </c>
      <c r="T191" s="31">
        <v>0</v>
      </c>
      <c r="U191" s="31">
        <f t="shared" si="44"/>
        <v>793.938153034301</v>
      </c>
      <c r="V191" s="31">
        <f t="shared" si="45"/>
        <v>197.00253298153035</v>
      </c>
      <c r="W191" s="63">
        <f t="shared" si="46"/>
        <v>793.938153034301</v>
      </c>
      <c r="X191" s="75">
        <v>2102.16</v>
      </c>
      <c r="Y191" s="32" t="s">
        <v>141</v>
      </c>
      <c r="Z191" s="31">
        <v>2102.16</v>
      </c>
      <c r="AA191" s="31">
        <v>1432.39</v>
      </c>
      <c r="AB191" s="31">
        <v>2102.16</v>
      </c>
      <c r="AC191" s="75">
        <v>879.28</v>
      </c>
      <c r="AD191" s="32" t="s">
        <v>141</v>
      </c>
      <c r="AE191" s="31">
        <v>879.28</v>
      </c>
      <c r="AF191" s="31">
        <v>115.56</v>
      </c>
      <c r="AG191" s="98">
        <f t="shared" si="47"/>
        <v>879.28</v>
      </c>
      <c r="AH191" s="77" t="s">
        <v>141</v>
      </c>
      <c r="AI191" s="32" t="s">
        <v>141</v>
      </c>
      <c r="AJ191" s="32" t="s">
        <v>141</v>
      </c>
      <c r="AK191" s="32" t="s">
        <v>141</v>
      </c>
      <c r="AL191" s="99" t="str">
        <f t="shared" si="48"/>
        <v>0, 00</v>
      </c>
      <c r="AM191" s="75">
        <v>2626.48</v>
      </c>
      <c r="AN191" s="32" t="s">
        <v>141</v>
      </c>
      <c r="AO191" s="31">
        <v>2626.48</v>
      </c>
      <c r="AP191" s="31">
        <v>767.07</v>
      </c>
      <c r="AQ191" s="98">
        <f t="shared" si="49"/>
        <v>2626.48</v>
      </c>
      <c r="AR191" s="75">
        <v>119.38</v>
      </c>
      <c r="AS191" s="32" t="s">
        <v>141</v>
      </c>
      <c r="AT191" s="31">
        <v>119.38</v>
      </c>
      <c r="AU191" s="31">
        <v>31.38</v>
      </c>
      <c r="AV191" s="98">
        <f t="shared" si="50"/>
        <v>119.38</v>
      </c>
      <c r="AW191" s="67" t="s">
        <v>141</v>
      </c>
      <c r="AX191" s="32" t="s">
        <v>141</v>
      </c>
      <c r="AY191" s="32" t="s">
        <v>141</v>
      </c>
      <c r="AZ191" s="32" t="s">
        <v>141</v>
      </c>
      <c r="BA191" s="11"/>
    </row>
    <row r="192" spans="1:53" ht="14.25">
      <c r="A192" s="11">
        <f t="shared" si="51"/>
        <v>201</v>
      </c>
      <c r="B192" s="14" t="s">
        <v>37</v>
      </c>
      <c r="C192" s="13">
        <v>35</v>
      </c>
      <c r="D192" s="13">
        <v>210.9</v>
      </c>
      <c r="E192" s="31">
        <v>14999.24</v>
      </c>
      <c r="F192" s="32" t="s">
        <v>141</v>
      </c>
      <c r="G192" s="31">
        <v>14999.24</v>
      </c>
      <c r="H192" s="31">
        <v>23753.6</v>
      </c>
      <c r="I192" s="33">
        <f t="shared" si="35"/>
        <v>5303.161372031663</v>
      </c>
      <c r="J192" s="33">
        <v>0</v>
      </c>
      <c r="K192" s="31">
        <f t="shared" si="36"/>
        <v>5303.161372031663</v>
      </c>
      <c r="L192" s="31">
        <f t="shared" si="37"/>
        <v>8398.370448548812</v>
      </c>
      <c r="M192" s="31">
        <f t="shared" si="38"/>
        <v>5303.161372031663</v>
      </c>
      <c r="N192" s="31">
        <f t="shared" si="39"/>
        <v>8587.955356200528</v>
      </c>
      <c r="O192" s="31">
        <v>0</v>
      </c>
      <c r="P192" s="31">
        <f t="shared" si="40"/>
        <v>8587.955356200528</v>
      </c>
      <c r="Q192" s="31">
        <f t="shared" si="41"/>
        <v>13600.346174142478</v>
      </c>
      <c r="R192" s="31">
        <f t="shared" si="42"/>
        <v>8587.955356200528</v>
      </c>
      <c r="S192" s="31">
        <f t="shared" si="43"/>
        <v>1108.1232717678101</v>
      </c>
      <c r="T192" s="31">
        <v>0</v>
      </c>
      <c r="U192" s="31">
        <f t="shared" si="44"/>
        <v>1108.1232717678101</v>
      </c>
      <c r="V192" s="31">
        <f t="shared" si="45"/>
        <v>1754.8833773087072</v>
      </c>
      <c r="W192" s="63">
        <f t="shared" si="46"/>
        <v>1108.1232717678101</v>
      </c>
      <c r="X192" s="77" t="s">
        <v>141</v>
      </c>
      <c r="Y192" s="32" t="s">
        <v>141</v>
      </c>
      <c r="Z192" s="32" t="s">
        <v>141</v>
      </c>
      <c r="AA192" s="32" t="s">
        <v>141</v>
      </c>
      <c r="AB192" s="32" t="s">
        <v>141</v>
      </c>
      <c r="AC192" s="75">
        <v>978.58</v>
      </c>
      <c r="AD192" s="32" t="s">
        <v>141</v>
      </c>
      <c r="AE192" s="31">
        <v>978.58</v>
      </c>
      <c r="AF192" s="31">
        <v>360.3</v>
      </c>
      <c r="AG192" s="98">
        <f t="shared" si="47"/>
        <v>978.58</v>
      </c>
      <c r="AH192" s="77" t="s">
        <v>141</v>
      </c>
      <c r="AI192" s="32" t="s">
        <v>141</v>
      </c>
      <c r="AJ192" s="32" t="s">
        <v>141</v>
      </c>
      <c r="AK192" s="32" t="s">
        <v>141</v>
      </c>
      <c r="AL192" s="99" t="str">
        <f t="shared" si="48"/>
        <v>0, 00</v>
      </c>
      <c r="AM192" s="75">
        <v>2923.04</v>
      </c>
      <c r="AN192" s="32" t="s">
        <v>141</v>
      </c>
      <c r="AO192" s="31">
        <v>2923.04</v>
      </c>
      <c r="AP192" s="31">
        <v>4378.31</v>
      </c>
      <c r="AQ192" s="98">
        <f t="shared" si="49"/>
        <v>2923.04</v>
      </c>
      <c r="AR192" s="75">
        <v>132.87</v>
      </c>
      <c r="AS192" s="32" t="s">
        <v>141</v>
      </c>
      <c r="AT192" s="31">
        <v>132.87</v>
      </c>
      <c r="AU192" s="31">
        <v>66.49</v>
      </c>
      <c r="AV192" s="98">
        <f t="shared" si="50"/>
        <v>132.87</v>
      </c>
      <c r="AW192" s="67" t="s">
        <v>141</v>
      </c>
      <c r="AX192" s="32" t="s">
        <v>141</v>
      </c>
      <c r="AY192" s="32" t="s">
        <v>141</v>
      </c>
      <c r="AZ192" s="32" t="s">
        <v>141</v>
      </c>
      <c r="BA192" s="11"/>
    </row>
    <row r="193" spans="1:53" ht="14.25">
      <c r="A193" s="11">
        <f t="shared" si="51"/>
        <v>202</v>
      </c>
      <c r="B193" s="14" t="s">
        <v>37</v>
      </c>
      <c r="C193" s="13">
        <v>37</v>
      </c>
      <c r="D193" s="13">
        <v>184.6</v>
      </c>
      <c r="E193" s="31">
        <v>13128.64</v>
      </c>
      <c r="F193" s="32" t="s">
        <v>141</v>
      </c>
      <c r="G193" s="31">
        <v>13128.64</v>
      </c>
      <c r="H193" s="31">
        <v>6252.1</v>
      </c>
      <c r="I193" s="33">
        <f t="shared" si="35"/>
        <v>4641.788284960422</v>
      </c>
      <c r="J193" s="33">
        <v>0</v>
      </c>
      <c r="K193" s="31">
        <f t="shared" si="36"/>
        <v>4641.788284960422</v>
      </c>
      <c r="L193" s="31">
        <f t="shared" si="37"/>
        <v>2210.5050131926123</v>
      </c>
      <c r="M193" s="31">
        <f t="shared" si="38"/>
        <v>4641.788284960422</v>
      </c>
      <c r="N193" s="31">
        <f t="shared" si="39"/>
        <v>7516.9258047493395</v>
      </c>
      <c r="O193" s="31">
        <v>0</v>
      </c>
      <c r="P193" s="31">
        <f t="shared" si="40"/>
        <v>7516.9258047493395</v>
      </c>
      <c r="Q193" s="31">
        <f t="shared" si="41"/>
        <v>3579.698416886544</v>
      </c>
      <c r="R193" s="31">
        <f t="shared" si="42"/>
        <v>7516.9258047493395</v>
      </c>
      <c r="S193" s="31">
        <f t="shared" si="43"/>
        <v>969.9259102902374</v>
      </c>
      <c r="T193" s="31">
        <v>0</v>
      </c>
      <c r="U193" s="31">
        <f t="shared" si="44"/>
        <v>969.9259102902374</v>
      </c>
      <c r="V193" s="31">
        <f t="shared" si="45"/>
        <v>461.8965699208444</v>
      </c>
      <c r="W193" s="63">
        <f t="shared" si="46"/>
        <v>969.9259102902374</v>
      </c>
      <c r="X193" s="77" t="s">
        <v>141</v>
      </c>
      <c r="Y193" s="32" t="s">
        <v>141</v>
      </c>
      <c r="Z193" s="32" t="s">
        <v>141</v>
      </c>
      <c r="AA193" s="32" t="s">
        <v>141</v>
      </c>
      <c r="AB193" s="32" t="s">
        <v>141</v>
      </c>
      <c r="AC193" s="75">
        <v>856.56</v>
      </c>
      <c r="AD193" s="32" t="s">
        <v>141</v>
      </c>
      <c r="AE193" s="31">
        <v>856.56</v>
      </c>
      <c r="AF193" s="31">
        <v>138.24</v>
      </c>
      <c r="AG193" s="98">
        <f t="shared" si="47"/>
        <v>856.56</v>
      </c>
      <c r="AH193" s="77" t="s">
        <v>141</v>
      </c>
      <c r="AI193" s="32" t="s">
        <v>141</v>
      </c>
      <c r="AJ193" s="32" t="s">
        <v>141</v>
      </c>
      <c r="AK193" s="32" t="s">
        <v>141</v>
      </c>
      <c r="AL193" s="99" t="str">
        <f t="shared" si="48"/>
        <v>0, 00</v>
      </c>
      <c r="AM193" s="75">
        <v>2558.65</v>
      </c>
      <c r="AN193" s="32" t="s">
        <v>141</v>
      </c>
      <c r="AO193" s="31">
        <v>2558.68</v>
      </c>
      <c r="AP193" s="31">
        <v>1048.92</v>
      </c>
      <c r="AQ193" s="98">
        <f t="shared" si="49"/>
        <v>2558.68</v>
      </c>
      <c r="AR193" s="75">
        <v>116.29</v>
      </c>
      <c r="AS193" s="32" t="s">
        <v>141</v>
      </c>
      <c r="AT193" s="31">
        <v>116.29</v>
      </c>
      <c r="AU193" s="31">
        <v>18.77</v>
      </c>
      <c r="AV193" s="98">
        <f t="shared" si="50"/>
        <v>116.29</v>
      </c>
      <c r="AW193" s="67" t="s">
        <v>141</v>
      </c>
      <c r="AX193" s="32" t="s">
        <v>141</v>
      </c>
      <c r="AY193" s="32" t="s">
        <v>141</v>
      </c>
      <c r="AZ193" s="32" t="s">
        <v>141</v>
      </c>
      <c r="BA193" s="11"/>
    </row>
    <row r="194" spans="1:53" ht="14.25">
      <c r="A194" s="11">
        <f t="shared" si="51"/>
        <v>203</v>
      </c>
      <c r="B194" s="14" t="s">
        <v>37</v>
      </c>
      <c r="C194" s="13">
        <v>39</v>
      </c>
      <c r="D194" s="13">
        <v>322.1</v>
      </c>
      <c r="E194" s="31">
        <v>13204.32</v>
      </c>
      <c r="F194" s="32" t="s">
        <v>141</v>
      </c>
      <c r="G194" s="31">
        <v>13204.32</v>
      </c>
      <c r="H194" s="31">
        <v>14659.62</v>
      </c>
      <c r="I194" s="33">
        <f t="shared" si="35"/>
        <v>4668.545857519789</v>
      </c>
      <c r="J194" s="33">
        <v>0</v>
      </c>
      <c r="K194" s="31">
        <f t="shared" si="36"/>
        <v>4668.545857519789</v>
      </c>
      <c r="L194" s="31">
        <f t="shared" si="37"/>
        <v>5183.084643799473</v>
      </c>
      <c r="M194" s="31">
        <f t="shared" si="38"/>
        <v>4668.545857519789</v>
      </c>
      <c r="N194" s="31">
        <f t="shared" si="39"/>
        <v>7560.257097625329</v>
      </c>
      <c r="O194" s="31">
        <v>0</v>
      </c>
      <c r="P194" s="31">
        <f t="shared" si="40"/>
        <v>7560.257097625329</v>
      </c>
      <c r="Q194" s="31">
        <f t="shared" si="41"/>
        <v>8393.502744063324</v>
      </c>
      <c r="R194" s="31">
        <f t="shared" si="42"/>
        <v>7560.257097625329</v>
      </c>
      <c r="S194" s="31">
        <f t="shared" si="43"/>
        <v>975.5170448548813</v>
      </c>
      <c r="T194" s="31">
        <v>0</v>
      </c>
      <c r="U194" s="31">
        <f t="shared" si="44"/>
        <v>975.5170448548813</v>
      </c>
      <c r="V194" s="31">
        <f t="shared" si="45"/>
        <v>1083.0326121372034</v>
      </c>
      <c r="W194" s="63">
        <f t="shared" si="46"/>
        <v>975.5170448548813</v>
      </c>
      <c r="X194" s="75">
        <v>7519.32</v>
      </c>
      <c r="Y194" s="32" t="s">
        <v>141</v>
      </c>
      <c r="Z194" s="31">
        <v>7519.32</v>
      </c>
      <c r="AA194" s="31">
        <v>7226.38</v>
      </c>
      <c r="AB194" s="31">
        <v>7519.32</v>
      </c>
      <c r="AC194" s="75">
        <v>1498.74</v>
      </c>
      <c r="AD194" s="32" t="s">
        <v>141</v>
      </c>
      <c r="AE194" s="31">
        <v>1498.74</v>
      </c>
      <c r="AF194" s="31">
        <v>446.12</v>
      </c>
      <c r="AG194" s="98">
        <f t="shared" si="47"/>
        <v>1498.74</v>
      </c>
      <c r="AH194" s="77" t="s">
        <v>141</v>
      </c>
      <c r="AI194" s="32" t="s">
        <v>141</v>
      </c>
      <c r="AJ194" s="32" t="s">
        <v>141</v>
      </c>
      <c r="AK194" s="32" t="s">
        <v>141</v>
      </c>
      <c r="AL194" s="99" t="str">
        <f t="shared" si="48"/>
        <v>0, 00</v>
      </c>
      <c r="AM194" s="75">
        <v>4476.84</v>
      </c>
      <c r="AN194" s="32" t="s">
        <v>141</v>
      </c>
      <c r="AO194" s="31">
        <v>4476.84</v>
      </c>
      <c r="AP194" s="31">
        <v>4106.63</v>
      </c>
      <c r="AQ194" s="98">
        <f t="shared" si="49"/>
        <v>4476.84</v>
      </c>
      <c r="AR194" s="75">
        <v>203.47</v>
      </c>
      <c r="AS194" s="32" t="s">
        <v>141</v>
      </c>
      <c r="AT194" s="31">
        <v>203.47</v>
      </c>
      <c r="AU194" s="31">
        <v>74.02</v>
      </c>
      <c r="AV194" s="98">
        <f t="shared" si="50"/>
        <v>203.47</v>
      </c>
      <c r="AW194" s="67" t="s">
        <v>141</v>
      </c>
      <c r="AX194" s="32" t="s">
        <v>141</v>
      </c>
      <c r="AY194" s="32" t="s">
        <v>141</v>
      </c>
      <c r="AZ194" s="32" t="s">
        <v>141</v>
      </c>
      <c r="BA194" s="11"/>
    </row>
    <row r="195" spans="1:53" ht="14.25">
      <c r="A195" s="11">
        <f t="shared" si="51"/>
        <v>204</v>
      </c>
      <c r="B195" s="14" t="s">
        <v>37</v>
      </c>
      <c r="C195" s="13">
        <v>41</v>
      </c>
      <c r="D195" s="13">
        <v>135.9</v>
      </c>
      <c r="E195" s="31">
        <v>12988.44</v>
      </c>
      <c r="F195" s="32" t="s">
        <v>141</v>
      </c>
      <c r="G195" s="31">
        <v>12988.44</v>
      </c>
      <c r="H195" s="31">
        <v>10824.13</v>
      </c>
      <c r="I195" s="33">
        <f aca="true" t="shared" si="52" ref="I195:I256">E195/3.79*1.34</f>
        <v>4592.218891820581</v>
      </c>
      <c r="J195" s="33">
        <v>0</v>
      </c>
      <c r="K195" s="31">
        <f t="shared" si="36"/>
        <v>4592.218891820581</v>
      </c>
      <c r="L195" s="31">
        <f t="shared" si="37"/>
        <v>3827.0011081794196</v>
      </c>
      <c r="M195" s="31">
        <f t="shared" si="38"/>
        <v>4592.218891820581</v>
      </c>
      <c r="N195" s="31">
        <f t="shared" si="39"/>
        <v>7436.652981530343</v>
      </c>
      <c r="O195" s="31">
        <v>0</v>
      </c>
      <c r="P195" s="31">
        <f t="shared" si="40"/>
        <v>7436.652981530343</v>
      </c>
      <c r="Q195" s="31">
        <f t="shared" si="41"/>
        <v>6197.457018469657</v>
      </c>
      <c r="R195" s="31">
        <f t="shared" si="42"/>
        <v>7436.652981530343</v>
      </c>
      <c r="S195" s="31">
        <f t="shared" si="43"/>
        <v>959.5681266490767</v>
      </c>
      <c r="T195" s="31">
        <v>0</v>
      </c>
      <c r="U195" s="31">
        <f t="shared" si="44"/>
        <v>959.5681266490767</v>
      </c>
      <c r="V195" s="31">
        <f t="shared" si="45"/>
        <v>799.6718733509235</v>
      </c>
      <c r="W195" s="63">
        <f t="shared" si="46"/>
        <v>959.5681266490767</v>
      </c>
      <c r="X195" s="77" t="s">
        <v>141</v>
      </c>
      <c r="Y195" s="32" t="s">
        <v>141</v>
      </c>
      <c r="Z195" s="32" t="s">
        <v>141</v>
      </c>
      <c r="AA195" s="32" t="s">
        <v>141</v>
      </c>
      <c r="AB195" s="32" t="s">
        <v>141</v>
      </c>
      <c r="AC195" s="75">
        <v>884.84</v>
      </c>
      <c r="AD195" s="32" t="s">
        <v>141</v>
      </c>
      <c r="AE195" s="31">
        <v>884.84</v>
      </c>
      <c r="AF195" s="31">
        <v>482.03</v>
      </c>
      <c r="AG195" s="98">
        <f t="shared" si="47"/>
        <v>884.84</v>
      </c>
      <c r="AH195" s="77" t="s">
        <v>141</v>
      </c>
      <c r="AI195" s="32" t="s">
        <v>141</v>
      </c>
      <c r="AJ195" s="32" t="s">
        <v>141</v>
      </c>
      <c r="AK195" s="32" t="s">
        <v>141</v>
      </c>
      <c r="AL195" s="99" t="str">
        <f t="shared" si="48"/>
        <v>0, 00</v>
      </c>
      <c r="AM195" s="75">
        <v>2643.2</v>
      </c>
      <c r="AN195" s="32" t="s">
        <v>141</v>
      </c>
      <c r="AO195" s="31">
        <v>2643.2</v>
      </c>
      <c r="AP195" s="31">
        <v>2075.56</v>
      </c>
      <c r="AQ195" s="98">
        <f t="shared" si="49"/>
        <v>2643.2</v>
      </c>
      <c r="AR195" s="75">
        <v>120.15</v>
      </c>
      <c r="AS195" s="32" t="s">
        <v>141</v>
      </c>
      <c r="AT195" s="31">
        <v>120.15</v>
      </c>
      <c r="AU195" s="31">
        <v>62.94</v>
      </c>
      <c r="AV195" s="98">
        <f t="shared" si="50"/>
        <v>120.15</v>
      </c>
      <c r="AW195" s="67" t="s">
        <v>141</v>
      </c>
      <c r="AX195" s="32" t="s">
        <v>141</v>
      </c>
      <c r="AY195" s="32" t="s">
        <v>141</v>
      </c>
      <c r="AZ195" s="32" t="s">
        <v>141</v>
      </c>
      <c r="BA195" s="11"/>
    </row>
    <row r="196" spans="1:53" ht="14.25">
      <c r="A196" s="11">
        <f t="shared" si="51"/>
        <v>205</v>
      </c>
      <c r="B196" s="14" t="s">
        <v>37</v>
      </c>
      <c r="C196" s="13">
        <v>43</v>
      </c>
      <c r="D196" s="13">
        <v>318.1</v>
      </c>
      <c r="E196" s="31">
        <v>22672.96</v>
      </c>
      <c r="F196" s="32" t="s">
        <v>141</v>
      </c>
      <c r="G196" s="31">
        <v>22672.96</v>
      </c>
      <c r="H196" s="31">
        <v>18613.48</v>
      </c>
      <c r="I196" s="33">
        <f t="shared" si="52"/>
        <v>8016.2972031662275</v>
      </c>
      <c r="J196" s="33">
        <v>0</v>
      </c>
      <c r="K196" s="31">
        <f t="shared" si="36"/>
        <v>8016.2972031662275</v>
      </c>
      <c r="L196" s="31">
        <f t="shared" si="37"/>
        <v>6581.019313984169</v>
      </c>
      <c r="M196" s="31">
        <f t="shared" si="38"/>
        <v>8016.2972031662275</v>
      </c>
      <c r="N196" s="31">
        <f t="shared" si="39"/>
        <v>12981.61562005277</v>
      </c>
      <c r="O196" s="31">
        <v>0</v>
      </c>
      <c r="P196" s="31">
        <f t="shared" si="40"/>
        <v>12981.61562005277</v>
      </c>
      <c r="Q196" s="31">
        <f t="shared" si="41"/>
        <v>10657.322321899735</v>
      </c>
      <c r="R196" s="31">
        <f t="shared" si="42"/>
        <v>12981.61562005277</v>
      </c>
      <c r="S196" s="31">
        <f t="shared" si="43"/>
        <v>1675.0471767810027</v>
      </c>
      <c r="T196" s="31">
        <v>0</v>
      </c>
      <c r="U196" s="31">
        <f t="shared" si="44"/>
        <v>1675.0471767810027</v>
      </c>
      <c r="V196" s="31">
        <f t="shared" si="45"/>
        <v>1375.138364116095</v>
      </c>
      <c r="W196" s="63">
        <f t="shared" si="46"/>
        <v>1675.0471767810027</v>
      </c>
      <c r="X196" s="75">
        <v>894</v>
      </c>
      <c r="Y196" s="32" t="s">
        <v>141</v>
      </c>
      <c r="Z196" s="31">
        <v>894</v>
      </c>
      <c r="AA196" s="31">
        <v>1701.6</v>
      </c>
      <c r="AB196" s="31">
        <v>894</v>
      </c>
      <c r="AC196" s="75">
        <v>1479.22</v>
      </c>
      <c r="AD196" s="32" t="s">
        <v>141</v>
      </c>
      <c r="AE196" s="31">
        <v>1479.22</v>
      </c>
      <c r="AF196" s="31">
        <v>463.58</v>
      </c>
      <c r="AG196" s="98">
        <f t="shared" si="47"/>
        <v>1479.22</v>
      </c>
      <c r="AH196" s="77" t="s">
        <v>141</v>
      </c>
      <c r="AI196" s="32" t="s">
        <v>141</v>
      </c>
      <c r="AJ196" s="32" t="s">
        <v>141</v>
      </c>
      <c r="AK196" s="32" t="s">
        <v>141</v>
      </c>
      <c r="AL196" s="99" t="str">
        <f t="shared" si="48"/>
        <v>0, 00</v>
      </c>
      <c r="AM196" s="75">
        <v>4418.7</v>
      </c>
      <c r="AN196" s="32" t="s">
        <v>141</v>
      </c>
      <c r="AO196" s="31">
        <v>4418.7</v>
      </c>
      <c r="AP196" s="31">
        <v>3170.72</v>
      </c>
      <c r="AQ196" s="98">
        <f t="shared" si="49"/>
        <v>4418.7</v>
      </c>
      <c r="AR196" s="75">
        <v>200.84</v>
      </c>
      <c r="AS196" s="32" t="s">
        <v>141</v>
      </c>
      <c r="AT196" s="31">
        <v>200.84</v>
      </c>
      <c r="AU196" s="31">
        <v>102.36</v>
      </c>
      <c r="AV196" s="98">
        <f t="shared" si="50"/>
        <v>200.84</v>
      </c>
      <c r="AW196" s="67" t="s">
        <v>141</v>
      </c>
      <c r="AX196" s="32" t="s">
        <v>141</v>
      </c>
      <c r="AY196" s="32" t="s">
        <v>141</v>
      </c>
      <c r="AZ196" s="32" t="s">
        <v>141</v>
      </c>
      <c r="BA196" s="11"/>
    </row>
    <row r="197" spans="1:53" ht="14.25">
      <c r="A197" s="11">
        <f t="shared" si="51"/>
        <v>206</v>
      </c>
      <c r="B197" s="14" t="s">
        <v>37</v>
      </c>
      <c r="C197" s="13">
        <v>45</v>
      </c>
      <c r="D197" s="13">
        <v>189.1</v>
      </c>
      <c r="E197" s="31">
        <v>14266.56</v>
      </c>
      <c r="F197" s="32" t="s">
        <v>141</v>
      </c>
      <c r="G197" s="31">
        <v>14266.56</v>
      </c>
      <c r="H197" s="31">
        <v>13652.29</v>
      </c>
      <c r="I197" s="33">
        <f t="shared" si="52"/>
        <v>5044.113562005277</v>
      </c>
      <c r="J197" s="33">
        <v>0</v>
      </c>
      <c r="K197" s="31">
        <f t="shared" si="36"/>
        <v>5044.113562005277</v>
      </c>
      <c r="L197" s="31">
        <f t="shared" si="37"/>
        <v>4826.931029023747</v>
      </c>
      <c r="M197" s="31">
        <f t="shared" si="38"/>
        <v>5044.113562005277</v>
      </c>
      <c r="N197" s="31">
        <f t="shared" si="39"/>
        <v>8168.452559366754</v>
      </c>
      <c r="O197" s="31">
        <v>0</v>
      </c>
      <c r="P197" s="31">
        <f t="shared" si="40"/>
        <v>8168.452559366754</v>
      </c>
      <c r="Q197" s="31">
        <f t="shared" si="41"/>
        <v>7816.746517150395</v>
      </c>
      <c r="R197" s="31">
        <f t="shared" si="42"/>
        <v>8168.452559366754</v>
      </c>
      <c r="S197" s="31">
        <f t="shared" si="43"/>
        <v>1053.9938786279683</v>
      </c>
      <c r="T197" s="31">
        <v>0</v>
      </c>
      <c r="U197" s="31">
        <f t="shared" si="44"/>
        <v>1053.9938786279683</v>
      </c>
      <c r="V197" s="31">
        <f t="shared" si="45"/>
        <v>1008.6124538258576</v>
      </c>
      <c r="W197" s="63">
        <f t="shared" si="46"/>
        <v>1053.9938786279683</v>
      </c>
      <c r="X197" s="77" t="s">
        <v>141</v>
      </c>
      <c r="Y197" s="32" t="s">
        <v>141</v>
      </c>
      <c r="Z197" s="32" t="s">
        <v>141</v>
      </c>
      <c r="AA197" s="32" t="s">
        <v>141</v>
      </c>
      <c r="AB197" s="32" t="s">
        <v>141</v>
      </c>
      <c r="AC197" s="75">
        <v>930.78</v>
      </c>
      <c r="AD197" s="32" t="s">
        <v>141</v>
      </c>
      <c r="AE197" s="31">
        <v>930.78</v>
      </c>
      <c r="AF197" s="31">
        <v>256.37</v>
      </c>
      <c r="AG197" s="98">
        <f t="shared" si="47"/>
        <v>930.78</v>
      </c>
      <c r="AH197" s="77" t="s">
        <v>141</v>
      </c>
      <c r="AI197" s="32" t="s">
        <v>141</v>
      </c>
      <c r="AJ197" s="32" t="s">
        <v>141</v>
      </c>
      <c r="AK197" s="32" t="s">
        <v>141</v>
      </c>
      <c r="AL197" s="99" t="str">
        <f t="shared" si="48"/>
        <v>0, 00</v>
      </c>
      <c r="AM197" s="100">
        <v>2780.46</v>
      </c>
      <c r="AN197" s="32" t="s">
        <v>141</v>
      </c>
      <c r="AO197" s="31">
        <v>2780.46</v>
      </c>
      <c r="AP197" s="31">
        <v>2534.19</v>
      </c>
      <c r="AQ197" s="98">
        <f t="shared" si="49"/>
        <v>2780.46</v>
      </c>
      <c r="AR197" s="75">
        <v>126.38</v>
      </c>
      <c r="AS197" s="32" t="s">
        <v>141</v>
      </c>
      <c r="AT197" s="31">
        <v>126.38</v>
      </c>
      <c r="AU197" s="31">
        <v>46.24</v>
      </c>
      <c r="AV197" s="98">
        <f t="shared" si="50"/>
        <v>126.38</v>
      </c>
      <c r="AW197" s="67" t="s">
        <v>141</v>
      </c>
      <c r="AX197" s="32" t="s">
        <v>141</v>
      </c>
      <c r="AY197" s="32" t="s">
        <v>141</v>
      </c>
      <c r="AZ197" s="32" t="s">
        <v>141</v>
      </c>
      <c r="BA197" s="11"/>
    </row>
    <row r="198" spans="1:53" ht="14.25">
      <c r="A198" s="11">
        <f t="shared" si="51"/>
        <v>207</v>
      </c>
      <c r="B198" s="14" t="s">
        <v>37</v>
      </c>
      <c r="C198" s="13">
        <v>47</v>
      </c>
      <c r="D198" s="13">
        <v>329</v>
      </c>
      <c r="E198" s="31">
        <v>23391.24</v>
      </c>
      <c r="F198" s="32" t="s">
        <v>141</v>
      </c>
      <c r="G198" s="31">
        <v>23391.24</v>
      </c>
      <c r="H198" s="31">
        <v>45040.01</v>
      </c>
      <c r="I198" s="33">
        <f t="shared" si="52"/>
        <v>8270.253720316625</v>
      </c>
      <c r="J198" s="33">
        <v>0</v>
      </c>
      <c r="K198" s="31">
        <f t="shared" si="36"/>
        <v>8270.253720316625</v>
      </c>
      <c r="L198" s="31">
        <f t="shared" si="37"/>
        <v>15924.436253298156</v>
      </c>
      <c r="M198" s="31">
        <f t="shared" si="38"/>
        <v>8270.253720316625</v>
      </c>
      <c r="N198" s="31">
        <f t="shared" si="39"/>
        <v>13392.873562005278</v>
      </c>
      <c r="O198" s="31">
        <v>0</v>
      </c>
      <c r="P198" s="31">
        <f t="shared" si="40"/>
        <v>13392.873562005278</v>
      </c>
      <c r="Q198" s="31">
        <f t="shared" si="41"/>
        <v>25788.07960422164</v>
      </c>
      <c r="R198" s="31">
        <f t="shared" si="42"/>
        <v>13392.873562005278</v>
      </c>
      <c r="S198" s="31">
        <f t="shared" si="43"/>
        <v>1728.1127176781006</v>
      </c>
      <c r="T198" s="31">
        <v>0</v>
      </c>
      <c r="U198" s="31">
        <f t="shared" si="44"/>
        <v>1728.1127176781006</v>
      </c>
      <c r="V198" s="31">
        <f t="shared" si="45"/>
        <v>3327.494142480212</v>
      </c>
      <c r="W198" s="63">
        <f t="shared" si="46"/>
        <v>1728.1127176781006</v>
      </c>
      <c r="X198" s="75" t="s">
        <v>141</v>
      </c>
      <c r="Y198" s="32" t="s">
        <v>141</v>
      </c>
      <c r="Z198" s="31" t="s">
        <v>141</v>
      </c>
      <c r="AA198" s="31" t="s">
        <v>141</v>
      </c>
      <c r="AB198" s="31" t="s">
        <v>141</v>
      </c>
      <c r="AC198" s="75">
        <v>1526.12</v>
      </c>
      <c r="AD198" s="31" t="s">
        <v>141</v>
      </c>
      <c r="AE198" s="31">
        <v>1526.12</v>
      </c>
      <c r="AF198" s="31">
        <v>563.17</v>
      </c>
      <c r="AG198" s="98">
        <f t="shared" si="47"/>
        <v>1526.12</v>
      </c>
      <c r="AH198" s="77" t="s">
        <v>141</v>
      </c>
      <c r="AI198" s="32" t="s">
        <v>141</v>
      </c>
      <c r="AJ198" s="31" t="s">
        <v>141</v>
      </c>
      <c r="AK198" s="31" t="s">
        <v>141</v>
      </c>
      <c r="AL198" s="99" t="str">
        <f t="shared" si="48"/>
        <v>0, 00</v>
      </c>
      <c r="AM198" s="75">
        <v>4558.7</v>
      </c>
      <c r="AN198" s="31" t="s">
        <v>141</v>
      </c>
      <c r="AO198" s="31">
        <v>4558.7</v>
      </c>
      <c r="AP198" s="31">
        <v>7941.09</v>
      </c>
      <c r="AQ198" s="98">
        <f t="shared" si="49"/>
        <v>4558.7</v>
      </c>
      <c r="AR198" s="75">
        <v>207.19</v>
      </c>
      <c r="AS198" s="32" t="s">
        <v>141</v>
      </c>
      <c r="AT198" s="31">
        <v>207.19</v>
      </c>
      <c r="AU198" s="31">
        <v>112.2</v>
      </c>
      <c r="AV198" s="98">
        <f t="shared" si="50"/>
        <v>207.19</v>
      </c>
      <c r="AW198" s="67" t="s">
        <v>141</v>
      </c>
      <c r="AX198" s="32" t="s">
        <v>141</v>
      </c>
      <c r="AY198" s="32" t="s">
        <v>141</v>
      </c>
      <c r="AZ198" s="32" t="s">
        <v>141</v>
      </c>
      <c r="BA198" s="11"/>
    </row>
    <row r="199" spans="1:53" ht="14.25">
      <c r="A199" s="11">
        <f t="shared" si="51"/>
        <v>208</v>
      </c>
      <c r="B199" s="14" t="s">
        <v>37</v>
      </c>
      <c r="C199" s="13">
        <v>51</v>
      </c>
      <c r="D199" s="13">
        <v>320.8</v>
      </c>
      <c r="E199" s="31">
        <v>22111.16</v>
      </c>
      <c r="F199" s="32" t="s">
        <v>141</v>
      </c>
      <c r="G199" s="31">
        <v>22111.16</v>
      </c>
      <c r="H199" s="31">
        <v>17710.34</v>
      </c>
      <c r="I199" s="33">
        <f t="shared" si="52"/>
        <v>7817.666068601583</v>
      </c>
      <c r="J199" s="33">
        <v>0</v>
      </c>
      <c r="K199" s="31">
        <f aca="true" t="shared" si="53" ref="K199:K260">G199/3.79*1.34</f>
        <v>7817.666068601583</v>
      </c>
      <c r="L199" s="31">
        <f aca="true" t="shared" si="54" ref="L199:L260">H199/3.79*1.34</f>
        <v>6261.703324538259</v>
      </c>
      <c r="M199" s="31">
        <f>K199</f>
        <v>7817.666068601583</v>
      </c>
      <c r="N199" s="31">
        <f>E199/3.79*2.17</f>
        <v>12659.951767810026</v>
      </c>
      <c r="O199" s="31">
        <v>0</v>
      </c>
      <c r="P199" s="31">
        <f aca="true" t="shared" si="55" ref="P199:Q201">G199/3.79*2.17</f>
        <v>12659.951767810026</v>
      </c>
      <c r="Q199" s="31">
        <f t="shared" si="55"/>
        <v>10140.22105540897</v>
      </c>
      <c r="R199" s="31">
        <f>P199</f>
        <v>12659.951767810026</v>
      </c>
      <c r="S199" s="31">
        <f>E199/3.79*0.28</f>
        <v>1633.5421635883906</v>
      </c>
      <c r="T199" s="31">
        <v>0</v>
      </c>
      <c r="U199" s="31">
        <f aca="true" t="shared" si="56" ref="U199:V201">G199/3.79*0.28</f>
        <v>1633.5421635883906</v>
      </c>
      <c r="V199" s="31">
        <f t="shared" si="56"/>
        <v>1308.4156200527705</v>
      </c>
      <c r="W199" s="63">
        <f>U199</f>
        <v>1633.5421635883906</v>
      </c>
      <c r="X199" s="77" t="s">
        <v>141</v>
      </c>
      <c r="Y199" s="32" t="s">
        <v>141</v>
      </c>
      <c r="Z199" s="32" t="s">
        <v>141</v>
      </c>
      <c r="AA199" s="32" t="s">
        <v>141</v>
      </c>
      <c r="AB199" s="32" t="s">
        <v>141</v>
      </c>
      <c r="AC199" s="75">
        <v>1442.56</v>
      </c>
      <c r="AD199" s="32" t="s">
        <v>141</v>
      </c>
      <c r="AE199" s="31">
        <v>1442.56</v>
      </c>
      <c r="AF199" s="31">
        <v>694.59</v>
      </c>
      <c r="AG199" s="98">
        <f>AE199</f>
        <v>1442.56</v>
      </c>
      <c r="AH199" s="77" t="s">
        <v>141</v>
      </c>
      <c r="AI199" s="32" t="s">
        <v>141</v>
      </c>
      <c r="AJ199" s="32" t="s">
        <v>141</v>
      </c>
      <c r="AK199" s="32" t="s">
        <v>141</v>
      </c>
      <c r="AL199" s="99" t="str">
        <f>AJ199</f>
        <v>0, 00</v>
      </c>
      <c r="AM199" s="75">
        <v>4309.12</v>
      </c>
      <c r="AN199" s="32" t="s">
        <v>141</v>
      </c>
      <c r="AO199" s="31">
        <v>4309.12</v>
      </c>
      <c r="AP199" s="31">
        <v>3363.13</v>
      </c>
      <c r="AQ199" s="98">
        <f aca="true" t="shared" si="57" ref="AQ199:AQ262">AO199</f>
        <v>4309.12</v>
      </c>
      <c r="AR199" s="75">
        <v>195.86</v>
      </c>
      <c r="AS199" s="32" t="s">
        <v>141</v>
      </c>
      <c r="AT199" s="31">
        <v>195.86</v>
      </c>
      <c r="AU199" s="31">
        <v>103.89</v>
      </c>
      <c r="AV199" s="98">
        <f>AT199</f>
        <v>195.86</v>
      </c>
      <c r="AW199" s="67" t="s">
        <v>141</v>
      </c>
      <c r="AX199" s="32" t="s">
        <v>141</v>
      </c>
      <c r="AY199" s="32" t="s">
        <v>141</v>
      </c>
      <c r="AZ199" s="32" t="s">
        <v>141</v>
      </c>
      <c r="BA199" s="11"/>
    </row>
    <row r="200" spans="1:53" ht="14.25">
      <c r="A200" s="11">
        <f t="shared" si="51"/>
        <v>209</v>
      </c>
      <c r="B200" s="14" t="s">
        <v>37</v>
      </c>
      <c r="C200" s="13">
        <v>53</v>
      </c>
      <c r="D200" s="13">
        <v>360.4</v>
      </c>
      <c r="E200" s="31">
        <v>20176.76</v>
      </c>
      <c r="F200" s="32" t="s">
        <v>141</v>
      </c>
      <c r="G200" s="31">
        <v>20176.76</v>
      </c>
      <c r="H200" s="31">
        <v>28937.26</v>
      </c>
      <c r="I200" s="33">
        <f t="shared" si="52"/>
        <v>7133.735725593667</v>
      </c>
      <c r="J200" s="33">
        <v>0</v>
      </c>
      <c r="K200" s="31">
        <f t="shared" si="53"/>
        <v>7133.735725593667</v>
      </c>
      <c r="L200" s="31">
        <f t="shared" si="54"/>
        <v>10231.11567282322</v>
      </c>
      <c r="M200" s="31">
        <f>K200</f>
        <v>7133.735725593667</v>
      </c>
      <c r="N200" s="31">
        <f>E200/3.79*2.17</f>
        <v>11552.392928759893</v>
      </c>
      <c r="O200" s="31">
        <v>0</v>
      </c>
      <c r="P200" s="31">
        <f t="shared" si="55"/>
        <v>11552.392928759893</v>
      </c>
      <c r="Q200" s="31">
        <f t="shared" si="55"/>
        <v>16568.29926121372</v>
      </c>
      <c r="R200" s="31">
        <f>P200</f>
        <v>11552.392928759893</v>
      </c>
      <c r="S200" s="31">
        <f>E200/3.79*0.28</f>
        <v>1490.631345646438</v>
      </c>
      <c r="T200" s="31">
        <v>0</v>
      </c>
      <c r="U200" s="31">
        <f t="shared" si="56"/>
        <v>1490.631345646438</v>
      </c>
      <c r="V200" s="31">
        <f t="shared" si="56"/>
        <v>2137.8450659630607</v>
      </c>
      <c r="W200" s="63">
        <f>U200</f>
        <v>1490.631345646438</v>
      </c>
      <c r="X200" s="75" t="s">
        <v>141</v>
      </c>
      <c r="Y200" s="32" t="s">
        <v>141</v>
      </c>
      <c r="Z200" s="31" t="s">
        <v>141</v>
      </c>
      <c r="AA200" s="31" t="s">
        <v>141</v>
      </c>
      <c r="AB200" s="31" t="s">
        <v>141</v>
      </c>
      <c r="AC200" s="75">
        <v>1316.34</v>
      </c>
      <c r="AD200" s="31" t="s">
        <v>141</v>
      </c>
      <c r="AE200" s="31">
        <v>1316.34</v>
      </c>
      <c r="AF200" s="31">
        <v>621.39</v>
      </c>
      <c r="AG200" s="98">
        <f>AE200</f>
        <v>1316.34</v>
      </c>
      <c r="AH200" s="77" t="s">
        <v>141</v>
      </c>
      <c r="AI200" s="32" t="s">
        <v>141</v>
      </c>
      <c r="AJ200" s="31" t="s">
        <v>141</v>
      </c>
      <c r="AK200" s="31" t="s">
        <v>141</v>
      </c>
      <c r="AL200" s="99" t="str">
        <f>AJ200</f>
        <v>0, 00</v>
      </c>
      <c r="AM200" s="100">
        <v>3932.06</v>
      </c>
      <c r="AN200" s="31" t="s">
        <v>141</v>
      </c>
      <c r="AO200" s="31">
        <v>3932.06</v>
      </c>
      <c r="AP200" s="31">
        <v>5114.09</v>
      </c>
      <c r="AQ200" s="98">
        <f t="shared" si="57"/>
        <v>3932.06</v>
      </c>
      <c r="AR200" s="75">
        <v>178.73</v>
      </c>
      <c r="AS200" s="32" t="s">
        <v>141</v>
      </c>
      <c r="AT200" s="31">
        <v>178.73</v>
      </c>
      <c r="AU200" s="31">
        <v>88.28</v>
      </c>
      <c r="AV200" s="98">
        <f>AT200</f>
        <v>178.73</v>
      </c>
      <c r="AW200" s="67" t="s">
        <v>141</v>
      </c>
      <c r="AX200" s="32" t="s">
        <v>141</v>
      </c>
      <c r="AY200" s="32" t="s">
        <v>141</v>
      </c>
      <c r="AZ200" s="32" t="s">
        <v>141</v>
      </c>
      <c r="BA200" s="11"/>
    </row>
    <row r="201" spans="1:53" ht="14.25">
      <c r="A201" s="11">
        <f t="shared" si="51"/>
        <v>210</v>
      </c>
      <c r="B201" s="14" t="s">
        <v>37</v>
      </c>
      <c r="C201" s="13">
        <v>55</v>
      </c>
      <c r="D201" s="13">
        <v>349.5</v>
      </c>
      <c r="E201" s="31">
        <v>24977.36</v>
      </c>
      <c r="F201" s="32" t="s">
        <v>141</v>
      </c>
      <c r="G201" s="31">
        <v>24977.36</v>
      </c>
      <c r="H201" s="31">
        <v>23621.49</v>
      </c>
      <c r="I201" s="33">
        <f t="shared" si="52"/>
        <v>8831.04548812665</v>
      </c>
      <c r="J201" s="33">
        <v>0</v>
      </c>
      <c r="K201" s="31">
        <f t="shared" si="53"/>
        <v>8831.04548812665</v>
      </c>
      <c r="L201" s="31">
        <f t="shared" si="54"/>
        <v>8351.661372031664</v>
      </c>
      <c r="M201" s="31">
        <f>K201</f>
        <v>8831.04548812665</v>
      </c>
      <c r="N201" s="31">
        <f>E201/3.79*2.17</f>
        <v>14301.021424802111</v>
      </c>
      <c r="O201" s="31">
        <v>0</v>
      </c>
      <c r="P201" s="31">
        <f t="shared" si="55"/>
        <v>14301.021424802111</v>
      </c>
      <c r="Q201" s="31">
        <f t="shared" si="55"/>
        <v>13524.70535620053</v>
      </c>
      <c r="R201" s="31">
        <f>P201</f>
        <v>14301.021424802111</v>
      </c>
      <c r="S201" s="31">
        <f>E201/3.79*0.28</f>
        <v>1845.2930870712403</v>
      </c>
      <c r="T201" s="31">
        <v>0</v>
      </c>
      <c r="U201" s="31">
        <f t="shared" si="56"/>
        <v>1845.2930870712403</v>
      </c>
      <c r="V201" s="31">
        <f t="shared" si="56"/>
        <v>1745.1232717678104</v>
      </c>
      <c r="W201" s="63">
        <f>U201</f>
        <v>1845.2930870712403</v>
      </c>
      <c r="X201" s="77" t="s">
        <v>141</v>
      </c>
      <c r="Y201" s="32" t="s">
        <v>141</v>
      </c>
      <c r="Z201" s="32" t="s">
        <v>141</v>
      </c>
      <c r="AA201" s="32" t="s">
        <v>141</v>
      </c>
      <c r="AB201" s="32" t="s">
        <v>141</v>
      </c>
      <c r="AC201" s="75">
        <v>1629.56</v>
      </c>
      <c r="AD201" s="32" t="s">
        <v>141</v>
      </c>
      <c r="AE201" s="31">
        <v>1629.56</v>
      </c>
      <c r="AF201" s="31">
        <v>630.32</v>
      </c>
      <c r="AG201" s="98">
        <f>AE201</f>
        <v>1629.56</v>
      </c>
      <c r="AH201" s="77" t="s">
        <v>141</v>
      </c>
      <c r="AI201" s="32" t="s">
        <v>141</v>
      </c>
      <c r="AJ201" s="32" t="s">
        <v>141</v>
      </c>
      <c r="AK201" s="32" t="s">
        <v>141</v>
      </c>
      <c r="AL201" s="99" t="str">
        <f>AJ201</f>
        <v>0, 00</v>
      </c>
      <c r="AM201" s="75">
        <v>4867.62</v>
      </c>
      <c r="AN201" s="32" t="s">
        <v>141</v>
      </c>
      <c r="AO201" s="31">
        <v>4867.62</v>
      </c>
      <c r="AP201" s="31">
        <v>4091.29</v>
      </c>
      <c r="AQ201" s="98">
        <f t="shared" si="57"/>
        <v>4867.62</v>
      </c>
      <c r="AR201" s="75">
        <v>221.25</v>
      </c>
      <c r="AS201" s="32" t="s">
        <v>141</v>
      </c>
      <c r="AT201" s="31">
        <v>221.25</v>
      </c>
      <c r="AU201" s="31">
        <v>97.74</v>
      </c>
      <c r="AV201" s="98">
        <f>AT201</f>
        <v>221.25</v>
      </c>
      <c r="AW201" s="67" t="s">
        <v>141</v>
      </c>
      <c r="AX201" s="32" t="s">
        <v>141</v>
      </c>
      <c r="AY201" s="32" t="s">
        <v>141</v>
      </c>
      <c r="AZ201" s="32" t="s">
        <v>141</v>
      </c>
      <c r="BA201" s="11"/>
    </row>
    <row r="202" spans="1:53" ht="15.75">
      <c r="A202" s="44"/>
      <c r="B202" s="45" t="s">
        <v>130</v>
      </c>
      <c r="C202" s="29"/>
      <c r="D202" s="29"/>
      <c r="E202" s="32"/>
      <c r="F202" s="32"/>
      <c r="G202" s="32"/>
      <c r="H202" s="32"/>
      <c r="I202" s="33"/>
      <c r="J202" s="33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63"/>
      <c r="X202" s="77"/>
      <c r="Y202" s="32"/>
      <c r="Z202" s="32"/>
      <c r="AA202" s="32"/>
      <c r="AB202" s="76"/>
      <c r="AC202" s="77"/>
      <c r="AD202" s="32"/>
      <c r="AE202" s="32"/>
      <c r="AF202" s="32"/>
      <c r="AG202" s="99"/>
      <c r="AH202" s="77"/>
      <c r="AI202" s="32"/>
      <c r="AJ202" s="32"/>
      <c r="AK202" s="32"/>
      <c r="AL202" s="99"/>
      <c r="AM202" s="77"/>
      <c r="AN202" s="32"/>
      <c r="AO202" s="32"/>
      <c r="AP202" s="32"/>
      <c r="AQ202" s="98">
        <f t="shared" si="57"/>
        <v>0</v>
      </c>
      <c r="AR202" s="77"/>
      <c r="AS202" s="32"/>
      <c r="AT202" s="32"/>
      <c r="AU202" s="32"/>
      <c r="AV202" s="99"/>
      <c r="AW202" s="67"/>
      <c r="AX202" s="32"/>
      <c r="AY202" s="32"/>
      <c r="AZ202" s="32"/>
      <c r="BA202" s="11"/>
    </row>
    <row r="203" spans="1:53" ht="20.25">
      <c r="A203" s="11"/>
      <c r="B203" s="41" t="s">
        <v>38</v>
      </c>
      <c r="C203" s="13"/>
      <c r="D203" s="13"/>
      <c r="E203" s="32"/>
      <c r="F203" s="32"/>
      <c r="G203" s="32"/>
      <c r="H203" s="32"/>
      <c r="I203" s="33"/>
      <c r="J203" s="33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63"/>
      <c r="X203" s="77"/>
      <c r="Y203" s="32"/>
      <c r="Z203" s="32"/>
      <c r="AA203" s="32"/>
      <c r="AB203" s="76"/>
      <c r="AC203" s="77"/>
      <c r="AD203" s="32"/>
      <c r="AE203" s="32"/>
      <c r="AF203" s="32"/>
      <c r="AG203" s="99"/>
      <c r="AH203" s="77"/>
      <c r="AI203" s="32"/>
      <c r="AJ203" s="32"/>
      <c r="AK203" s="32"/>
      <c r="AL203" s="99"/>
      <c r="AM203" s="77"/>
      <c r="AN203" s="32"/>
      <c r="AO203" s="32"/>
      <c r="AP203" s="32"/>
      <c r="AQ203" s="98">
        <f t="shared" si="57"/>
        <v>0</v>
      </c>
      <c r="AR203" s="77"/>
      <c r="AS203" s="32"/>
      <c r="AT203" s="32"/>
      <c r="AU203" s="32"/>
      <c r="AV203" s="99"/>
      <c r="AW203" s="67"/>
      <c r="AX203" s="32"/>
      <c r="AY203" s="32"/>
      <c r="AZ203" s="32"/>
      <c r="BA203" s="11"/>
    </row>
    <row r="204" spans="1:53" ht="15">
      <c r="A204" s="11"/>
      <c r="B204" s="46" t="s">
        <v>39</v>
      </c>
      <c r="C204" s="13"/>
      <c r="D204" s="13"/>
      <c r="E204" s="32"/>
      <c r="F204" s="32"/>
      <c r="G204" s="32"/>
      <c r="H204" s="32"/>
      <c r="I204" s="33"/>
      <c r="J204" s="33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63"/>
      <c r="X204" s="77"/>
      <c r="Y204" s="32"/>
      <c r="Z204" s="32"/>
      <c r="AA204" s="32"/>
      <c r="AB204" s="76"/>
      <c r="AC204" s="77"/>
      <c r="AD204" s="32"/>
      <c r="AE204" s="32"/>
      <c r="AF204" s="32"/>
      <c r="AG204" s="99"/>
      <c r="AH204" s="77"/>
      <c r="AI204" s="32"/>
      <c r="AJ204" s="32"/>
      <c r="AK204" s="32"/>
      <c r="AL204" s="99"/>
      <c r="AM204" s="77"/>
      <c r="AN204" s="32"/>
      <c r="AO204" s="32"/>
      <c r="AP204" s="32"/>
      <c r="AQ204" s="98">
        <f t="shared" si="57"/>
        <v>0</v>
      </c>
      <c r="AR204" s="77"/>
      <c r="AS204" s="32"/>
      <c r="AT204" s="32"/>
      <c r="AU204" s="32"/>
      <c r="AV204" s="99"/>
      <c r="AW204" s="67"/>
      <c r="AX204" s="32"/>
      <c r="AY204" s="32"/>
      <c r="AZ204" s="32"/>
      <c r="BA204" s="11"/>
    </row>
    <row r="205" spans="1:53" ht="14.25">
      <c r="A205" s="14">
        <v>2</v>
      </c>
      <c r="B205" s="14" t="s">
        <v>40</v>
      </c>
      <c r="C205" s="13">
        <v>34</v>
      </c>
      <c r="D205" s="13">
        <v>102</v>
      </c>
      <c r="E205" s="31">
        <v>7901.4</v>
      </c>
      <c r="F205" s="32" t="s">
        <v>141</v>
      </c>
      <c r="G205" s="31">
        <v>7901.4</v>
      </c>
      <c r="H205" s="31">
        <v>12676.52</v>
      </c>
      <c r="I205" s="33">
        <f t="shared" si="52"/>
        <v>2793.6348284960422</v>
      </c>
      <c r="J205" s="33">
        <v>0</v>
      </c>
      <c r="K205" s="31">
        <f t="shared" si="53"/>
        <v>2793.6348284960422</v>
      </c>
      <c r="L205" s="31">
        <f t="shared" si="54"/>
        <v>4481.935831134565</v>
      </c>
      <c r="M205" s="31">
        <f aca="true" t="shared" si="58" ref="M205:M268">K205</f>
        <v>2793.6348284960422</v>
      </c>
      <c r="N205" s="31">
        <f aca="true" t="shared" si="59" ref="N205:N211">E205/3.79*2.17</f>
        <v>4524.020580474934</v>
      </c>
      <c r="O205" s="31">
        <v>0</v>
      </c>
      <c r="P205" s="31">
        <f aca="true" t="shared" si="60" ref="P205:Q211">G205/3.79*2.17</f>
        <v>4524.020580474934</v>
      </c>
      <c r="Q205" s="31">
        <f t="shared" si="60"/>
        <v>7258.060263852243</v>
      </c>
      <c r="R205" s="31">
        <f aca="true" t="shared" si="61" ref="R205:R268">P205</f>
        <v>4524.020580474934</v>
      </c>
      <c r="S205" s="31">
        <f aca="true" t="shared" si="62" ref="S205:S211">E205/3.79*0.28</f>
        <v>583.7445910290238</v>
      </c>
      <c r="T205" s="31">
        <v>0</v>
      </c>
      <c r="U205" s="31">
        <f aca="true" t="shared" si="63" ref="U205:V211">G205/3.79*0.28</f>
        <v>583.7445910290238</v>
      </c>
      <c r="V205" s="31">
        <f t="shared" si="63"/>
        <v>936.5239050131928</v>
      </c>
      <c r="W205" s="63">
        <f aca="true" t="shared" si="64" ref="W205:W268">U205</f>
        <v>583.7445910290238</v>
      </c>
      <c r="X205" s="77" t="s">
        <v>141</v>
      </c>
      <c r="Y205" s="32" t="s">
        <v>141</v>
      </c>
      <c r="Z205" s="32" t="s">
        <v>141</v>
      </c>
      <c r="AA205" s="32" t="s">
        <v>141</v>
      </c>
      <c r="AB205" s="32" t="s">
        <v>141</v>
      </c>
      <c r="AC205" s="77">
        <v>515.5</v>
      </c>
      <c r="AD205" s="32" t="s">
        <v>141</v>
      </c>
      <c r="AE205" s="32">
        <v>515.5</v>
      </c>
      <c r="AF205" s="32">
        <v>34.13</v>
      </c>
      <c r="AG205" s="98">
        <f aca="true" t="shared" si="65" ref="AG205:AG268">AE205</f>
        <v>515.5</v>
      </c>
      <c r="AH205" s="77" t="s">
        <v>141</v>
      </c>
      <c r="AI205" s="32" t="s">
        <v>141</v>
      </c>
      <c r="AJ205" s="32" t="s">
        <v>141</v>
      </c>
      <c r="AK205" s="31" t="s">
        <v>141</v>
      </c>
      <c r="AL205" s="99" t="str">
        <f aca="true" t="shared" si="66" ref="AL205:AL268">AJ205</f>
        <v>0, 00</v>
      </c>
      <c r="AM205" s="75">
        <v>1539.9</v>
      </c>
      <c r="AN205" s="31" t="s">
        <v>141</v>
      </c>
      <c r="AO205" s="31">
        <v>1539.9</v>
      </c>
      <c r="AP205" s="31">
        <v>2238.62</v>
      </c>
      <c r="AQ205" s="98">
        <f t="shared" si="57"/>
        <v>1539.9</v>
      </c>
      <c r="AR205" s="75">
        <v>69.99</v>
      </c>
      <c r="AS205" s="32" t="s">
        <v>141</v>
      </c>
      <c r="AT205" s="31">
        <v>69.99</v>
      </c>
      <c r="AU205" s="31">
        <v>9.27</v>
      </c>
      <c r="AV205" s="98">
        <f aca="true" t="shared" si="67" ref="AV205:AV268">AT205</f>
        <v>69.99</v>
      </c>
      <c r="AW205" s="67" t="s">
        <v>141</v>
      </c>
      <c r="AX205" s="32" t="s">
        <v>141</v>
      </c>
      <c r="AY205" s="32" t="s">
        <v>141</v>
      </c>
      <c r="AZ205" s="32" t="s">
        <v>141</v>
      </c>
      <c r="BA205" s="11"/>
    </row>
    <row r="206" spans="1:53" ht="14.25">
      <c r="A206" s="14">
        <v>3</v>
      </c>
      <c r="B206" s="14" t="s">
        <v>41</v>
      </c>
      <c r="C206" s="13">
        <v>41</v>
      </c>
      <c r="D206" s="13">
        <v>50.4</v>
      </c>
      <c r="E206" s="31">
        <v>3584.48</v>
      </c>
      <c r="F206" s="32" t="s">
        <v>141</v>
      </c>
      <c r="G206" s="31">
        <v>3584.48</v>
      </c>
      <c r="H206" s="31">
        <v>6609.38</v>
      </c>
      <c r="I206" s="33">
        <f t="shared" si="52"/>
        <v>1267.3359366754619</v>
      </c>
      <c r="J206" s="33">
        <v>0</v>
      </c>
      <c r="K206" s="31">
        <f t="shared" si="53"/>
        <v>1267.3359366754619</v>
      </c>
      <c r="L206" s="31">
        <f t="shared" si="54"/>
        <v>2336.8256464379947</v>
      </c>
      <c r="M206" s="31">
        <f t="shared" si="58"/>
        <v>1267.3359366754619</v>
      </c>
      <c r="N206" s="31">
        <f t="shared" si="59"/>
        <v>2052.327598944591</v>
      </c>
      <c r="O206" s="31">
        <v>0</v>
      </c>
      <c r="P206" s="31">
        <f t="shared" si="60"/>
        <v>2052.327598944591</v>
      </c>
      <c r="Q206" s="31">
        <f t="shared" si="60"/>
        <v>3784.262427440633</v>
      </c>
      <c r="R206" s="31">
        <f t="shared" si="61"/>
        <v>2052.327598944591</v>
      </c>
      <c r="S206" s="31">
        <f t="shared" si="62"/>
        <v>264.81646437994726</v>
      </c>
      <c r="T206" s="31">
        <v>0</v>
      </c>
      <c r="U206" s="31">
        <f t="shared" si="63"/>
        <v>264.81646437994726</v>
      </c>
      <c r="V206" s="31">
        <f t="shared" si="63"/>
        <v>488.29192612137206</v>
      </c>
      <c r="W206" s="63">
        <f t="shared" si="64"/>
        <v>264.81646437994726</v>
      </c>
      <c r="X206" s="77" t="s">
        <v>141</v>
      </c>
      <c r="Y206" s="32" t="s">
        <v>141</v>
      </c>
      <c r="Z206" s="32" t="s">
        <v>141</v>
      </c>
      <c r="AA206" s="32" t="s">
        <v>141</v>
      </c>
      <c r="AB206" s="32" t="s">
        <v>141</v>
      </c>
      <c r="AC206" s="77">
        <v>233.86</v>
      </c>
      <c r="AD206" s="32" t="s">
        <v>141</v>
      </c>
      <c r="AE206" s="32">
        <v>233.86</v>
      </c>
      <c r="AF206" s="32" t="s">
        <v>141</v>
      </c>
      <c r="AG206" s="98">
        <f t="shared" si="65"/>
        <v>233.86</v>
      </c>
      <c r="AH206" s="77" t="s">
        <v>141</v>
      </c>
      <c r="AI206" s="32" t="s">
        <v>141</v>
      </c>
      <c r="AJ206" s="32" t="s">
        <v>141</v>
      </c>
      <c r="AK206" s="32" t="s">
        <v>141</v>
      </c>
      <c r="AL206" s="99" t="str">
        <f t="shared" si="66"/>
        <v>0, 00</v>
      </c>
      <c r="AM206" s="77">
        <v>698.5</v>
      </c>
      <c r="AN206" s="32" t="s">
        <v>141</v>
      </c>
      <c r="AO206" s="32">
        <v>698.5</v>
      </c>
      <c r="AP206" s="31">
        <v>1015.06</v>
      </c>
      <c r="AQ206" s="98">
        <f t="shared" si="57"/>
        <v>698.5</v>
      </c>
      <c r="AR206" s="77" t="s">
        <v>141</v>
      </c>
      <c r="AS206" s="32" t="s">
        <v>141</v>
      </c>
      <c r="AT206" s="32" t="s">
        <v>141</v>
      </c>
      <c r="AU206" s="32" t="s">
        <v>141</v>
      </c>
      <c r="AV206" s="98" t="str">
        <f t="shared" si="67"/>
        <v>0, 00</v>
      </c>
      <c r="AW206" s="67" t="s">
        <v>141</v>
      </c>
      <c r="AX206" s="32" t="s">
        <v>141</v>
      </c>
      <c r="AY206" s="32" t="s">
        <v>141</v>
      </c>
      <c r="AZ206" s="32" t="s">
        <v>141</v>
      </c>
      <c r="BA206" s="11"/>
    </row>
    <row r="207" spans="1:53" ht="14.25">
      <c r="A207" s="14">
        <v>4</v>
      </c>
      <c r="B207" s="14" t="s">
        <v>42</v>
      </c>
      <c r="C207" s="13">
        <v>5</v>
      </c>
      <c r="D207" s="13">
        <v>402.8</v>
      </c>
      <c r="E207" s="31">
        <v>16445.96</v>
      </c>
      <c r="F207" s="32" t="s">
        <v>141</v>
      </c>
      <c r="G207" s="31">
        <v>16445.96</v>
      </c>
      <c r="H207" s="31">
        <v>13610.75</v>
      </c>
      <c r="I207" s="33">
        <f t="shared" si="52"/>
        <v>5814.666596306068</v>
      </c>
      <c r="J207" s="33">
        <v>0</v>
      </c>
      <c r="K207" s="31">
        <f t="shared" si="53"/>
        <v>5814.666596306068</v>
      </c>
      <c r="L207" s="31">
        <f t="shared" si="54"/>
        <v>4812.244063324539</v>
      </c>
      <c r="M207" s="31">
        <f t="shared" si="58"/>
        <v>5814.666596306068</v>
      </c>
      <c r="N207" s="31">
        <f t="shared" si="59"/>
        <v>9416.288443271766</v>
      </c>
      <c r="O207" s="31">
        <v>0</v>
      </c>
      <c r="P207" s="31">
        <f t="shared" si="60"/>
        <v>9416.288443271766</v>
      </c>
      <c r="Q207" s="31">
        <f t="shared" si="60"/>
        <v>7792.962401055408</v>
      </c>
      <c r="R207" s="31">
        <f t="shared" si="61"/>
        <v>9416.288443271766</v>
      </c>
      <c r="S207" s="31">
        <f t="shared" si="62"/>
        <v>1215.0049604221635</v>
      </c>
      <c r="T207" s="31">
        <v>0</v>
      </c>
      <c r="U207" s="31">
        <f t="shared" si="63"/>
        <v>1215.0049604221635</v>
      </c>
      <c r="V207" s="31">
        <f t="shared" si="63"/>
        <v>1005.5435356200528</v>
      </c>
      <c r="W207" s="63">
        <f t="shared" si="64"/>
        <v>1215.0049604221635</v>
      </c>
      <c r="X207" s="75">
        <v>9365.52</v>
      </c>
      <c r="Y207" s="32" t="s">
        <v>141</v>
      </c>
      <c r="Z207" s="31">
        <v>9365.52</v>
      </c>
      <c r="AA207" s="31">
        <v>7368.17</v>
      </c>
      <c r="AB207" s="31">
        <v>9365.52</v>
      </c>
      <c r="AC207" s="75">
        <v>1866.66</v>
      </c>
      <c r="AD207" s="32" t="s">
        <v>141</v>
      </c>
      <c r="AE207" s="31">
        <v>1866.66</v>
      </c>
      <c r="AF207" s="31">
        <v>650.65</v>
      </c>
      <c r="AG207" s="98">
        <f t="shared" si="65"/>
        <v>1866.66</v>
      </c>
      <c r="AH207" s="77" t="s">
        <v>141</v>
      </c>
      <c r="AI207" s="32" t="s">
        <v>141</v>
      </c>
      <c r="AJ207" s="32" t="s">
        <v>141</v>
      </c>
      <c r="AK207" s="32" t="s">
        <v>141</v>
      </c>
      <c r="AL207" s="99" t="str">
        <f t="shared" si="66"/>
        <v>0, 00</v>
      </c>
      <c r="AM207" s="75">
        <v>5575.92</v>
      </c>
      <c r="AN207" s="32" t="s">
        <v>141</v>
      </c>
      <c r="AO207" s="31">
        <v>5575.92</v>
      </c>
      <c r="AP207" s="31">
        <v>4012.77</v>
      </c>
      <c r="AQ207" s="98">
        <f t="shared" si="57"/>
        <v>5575.92</v>
      </c>
      <c r="AR207" s="75">
        <v>253.45</v>
      </c>
      <c r="AS207" s="32" t="s">
        <v>141</v>
      </c>
      <c r="AT207" s="31">
        <v>253.45</v>
      </c>
      <c r="AU207" s="31">
        <v>167.61</v>
      </c>
      <c r="AV207" s="98">
        <f t="shared" si="67"/>
        <v>253.45</v>
      </c>
      <c r="AW207" s="67" t="s">
        <v>141</v>
      </c>
      <c r="AX207" s="32" t="s">
        <v>141</v>
      </c>
      <c r="AY207" s="32" t="s">
        <v>141</v>
      </c>
      <c r="AZ207" s="32" t="s">
        <v>141</v>
      </c>
      <c r="BA207" s="11"/>
    </row>
    <row r="208" spans="1:53" ht="14.25">
      <c r="A208" s="14">
        <v>5</v>
      </c>
      <c r="B208" s="14" t="s">
        <v>43</v>
      </c>
      <c r="C208" s="13">
        <v>6</v>
      </c>
      <c r="D208" s="13">
        <v>87.1</v>
      </c>
      <c r="E208" s="31">
        <v>26285.92</v>
      </c>
      <c r="F208" s="32" t="s">
        <v>141</v>
      </c>
      <c r="G208" s="31">
        <v>26285.92</v>
      </c>
      <c r="H208" s="31">
        <v>35484.54</v>
      </c>
      <c r="I208" s="33">
        <f t="shared" si="52"/>
        <v>9293.702585751978</v>
      </c>
      <c r="J208" s="33">
        <v>0</v>
      </c>
      <c r="K208" s="31">
        <f t="shared" si="53"/>
        <v>9293.702585751978</v>
      </c>
      <c r="L208" s="31">
        <f t="shared" si="54"/>
        <v>12545.98511873351</v>
      </c>
      <c r="M208" s="31">
        <f t="shared" si="58"/>
        <v>9293.702585751978</v>
      </c>
      <c r="N208" s="31">
        <f t="shared" si="59"/>
        <v>15050.249709762531</v>
      </c>
      <c r="O208" s="31">
        <v>0</v>
      </c>
      <c r="P208" s="31">
        <f t="shared" si="60"/>
        <v>15050.249709762531</v>
      </c>
      <c r="Q208" s="31">
        <f t="shared" si="60"/>
        <v>20317.00575197889</v>
      </c>
      <c r="R208" s="31">
        <f t="shared" si="61"/>
        <v>15050.249709762531</v>
      </c>
      <c r="S208" s="31">
        <f t="shared" si="62"/>
        <v>1941.967704485488</v>
      </c>
      <c r="T208" s="31">
        <v>0</v>
      </c>
      <c r="U208" s="31">
        <f t="shared" si="63"/>
        <v>1941.967704485488</v>
      </c>
      <c r="V208" s="31">
        <f t="shared" si="63"/>
        <v>2621.549129287599</v>
      </c>
      <c r="W208" s="63">
        <f t="shared" si="64"/>
        <v>1941.967704485488</v>
      </c>
      <c r="X208" s="77" t="s">
        <v>141</v>
      </c>
      <c r="Y208" s="32" t="s">
        <v>141</v>
      </c>
      <c r="Z208" s="32" t="s">
        <v>141</v>
      </c>
      <c r="AA208" s="32">
        <v>0</v>
      </c>
      <c r="AB208" s="32" t="s">
        <v>141</v>
      </c>
      <c r="AC208" s="75">
        <v>1714.96</v>
      </c>
      <c r="AD208" s="32" t="s">
        <v>141</v>
      </c>
      <c r="AE208" s="31">
        <v>1714.96</v>
      </c>
      <c r="AF208" s="32">
        <v>680.01</v>
      </c>
      <c r="AG208" s="98">
        <f t="shared" si="65"/>
        <v>1714.96</v>
      </c>
      <c r="AH208" s="77" t="s">
        <v>141</v>
      </c>
      <c r="AI208" s="32" t="s">
        <v>141</v>
      </c>
      <c r="AJ208" s="32" t="s">
        <v>141</v>
      </c>
      <c r="AK208" s="32" t="s">
        <v>141</v>
      </c>
      <c r="AL208" s="99" t="str">
        <f t="shared" si="66"/>
        <v>0, 00</v>
      </c>
      <c r="AM208" s="75">
        <v>5122.68</v>
      </c>
      <c r="AN208" s="32" t="s">
        <v>141</v>
      </c>
      <c r="AO208" s="31">
        <v>5122.68</v>
      </c>
      <c r="AP208" s="31">
        <v>3296.28</v>
      </c>
      <c r="AQ208" s="98">
        <f t="shared" si="57"/>
        <v>5122.68</v>
      </c>
      <c r="AR208" s="77" t="s">
        <v>141</v>
      </c>
      <c r="AS208" s="32" t="s">
        <v>141</v>
      </c>
      <c r="AT208" s="32" t="s">
        <v>141</v>
      </c>
      <c r="AU208" s="32" t="s">
        <v>141</v>
      </c>
      <c r="AV208" s="98" t="str">
        <f t="shared" si="67"/>
        <v>0, 00</v>
      </c>
      <c r="AW208" s="67" t="s">
        <v>141</v>
      </c>
      <c r="AX208" s="32" t="s">
        <v>141</v>
      </c>
      <c r="AY208" s="32" t="s">
        <v>141</v>
      </c>
      <c r="AZ208" s="32" t="s">
        <v>141</v>
      </c>
      <c r="BA208" s="11"/>
    </row>
    <row r="209" spans="1:53" ht="14.25">
      <c r="A209" s="14">
        <v>6</v>
      </c>
      <c r="B209" s="14" t="s">
        <v>43</v>
      </c>
      <c r="C209" s="13">
        <v>7</v>
      </c>
      <c r="D209" s="13">
        <v>380.1</v>
      </c>
      <c r="E209" s="31">
        <v>15419.98</v>
      </c>
      <c r="F209" s="32" t="s">
        <v>141</v>
      </c>
      <c r="G209" s="31">
        <v>15419.98</v>
      </c>
      <c r="H209" s="31">
        <v>9475.63</v>
      </c>
      <c r="I209" s="33">
        <f t="shared" si="52"/>
        <v>5451.919050131926</v>
      </c>
      <c r="J209" s="33">
        <v>0</v>
      </c>
      <c r="K209" s="31">
        <f t="shared" si="53"/>
        <v>5451.919050131926</v>
      </c>
      <c r="L209" s="31">
        <f t="shared" si="54"/>
        <v>3350.222744063324</v>
      </c>
      <c r="M209" s="31">
        <f t="shared" si="58"/>
        <v>5451.919050131926</v>
      </c>
      <c r="N209" s="31">
        <f t="shared" si="59"/>
        <v>8828.853984168865</v>
      </c>
      <c r="O209" s="31">
        <v>0</v>
      </c>
      <c r="P209" s="31">
        <f t="shared" si="60"/>
        <v>8828.853984168865</v>
      </c>
      <c r="Q209" s="31">
        <f t="shared" si="60"/>
        <v>5425.360712401054</v>
      </c>
      <c r="R209" s="31">
        <f t="shared" si="61"/>
        <v>8828.853984168865</v>
      </c>
      <c r="S209" s="31">
        <f t="shared" si="62"/>
        <v>1139.2069656992085</v>
      </c>
      <c r="T209" s="31">
        <v>0</v>
      </c>
      <c r="U209" s="31">
        <f t="shared" si="63"/>
        <v>1139.2069656992085</v>
      </c>
      <c r="V209" s="31">
        <f t="shared" si="63"/>
        <v>700.04654353562</v>
      </c>
      <c r="W209" s="63">
        <f t="shared" si="64"/>
        <v>1139.2069656992085</v>
      </c>
      <c r="X209" s="75">
        <v>8781.12</v>
      </c>
      <c r="Y209" s="32" t="s">
        <v>141</v>
      </c>
      <c r="Z209" s="31">
        <v>8781.12</v>
      </c>
      <c r="AA209" s="31">
        <v>5405.55</v>
      </c>
      <c r="AB209" s="31">
        <v>8781.12</v>
      </c>
      <c r="AC209" s="75">
        <v>1750.22</v>
      </c>
      <c r="AD209" s="32" t="s">
        <v>141</v>
      </c>
      <c r="AE209" s="31">
        <v>1750.22</v>
      </c>
      <c r="AF209" s="31">
        <v>1005.09</v>
      </c>
      <c r="AG209" s="98">
        <f t="shared" si="65"/>
        <v>1750.22</v>
      </c>
      <c r="AH209" s="77" t="s">
        <v>141</v>
      </c>
      <c r="AI209" s="32" t="s">
        <v>141</v>
      </c>
      <c r="AJ209" s="32" t="s">
        <v>141</v>
      </c>
      <c r="AK209" s="32" t="s">
        <v>141</v>
      </c>
      <c r="AL209" s="99" t="str">
        <f t="shared" si="66"/>
        <v>0, 00</v>
      </c>
      <c r="AM209" s="75">
        <v>5228.08</v>
      </c>
      <c r="AN209" s="32" t="s">
        <v>141</v>
      </c>
      <c r="AO209" s="31">
        <v>5228.08</v>
      </c>
      <c r="AP209" s="31">
        <v>3017.69</v>
      </c>
      <c r="AQ209" s="98">
        <f t="shared" si="57"/>
        <v>5228.08</v>
      </c>
      <c r="AR209" s="75">
        <v>237.64</v>
      </c>
      <c r="AS209" s="32" t="s">
        <v>141</v>
      </c>
      <c r="AT209" s="31">
        <v>237.64</v>
      </c>
      <c r="AU209" s="31">
        <v>236.14</v>
      </c>
      <c r="AV209" s="98">
        <f t="shared" si="67"/>
        <v>237.64</v>
      </c>
      <c r="AW209" s="67" t="s">
        <v>141</v>
      </c>
      <c r="AX209" s="32" t="s">
        <v>141</v>
      </c>
      <c r="AY209" s="32" t="s">
        <v>141</v>
      </c>
      <c r="AZ209" s="32" t="s">
        <v>141</v>
      </c>
      <c r="BA209" s="11"/>
    </row>
    <row r="210" spans="1:53" ht="14.25">
      <c r="A210" s="14">
        <v>7</v>
      </c>
      <c r="B210" s="14" t="s">
        <v>43</v>
      </c>
      <c r="C210" s="13">
        <v>9</v>
      </c>
      <c r="D210" s="13">
        <v>407.4</v>
      </c>
      <c r="E210" s="31">
        <v>16642.22</v>
      </c>
      <c r="F210" s="32" t="s">
        <v>141</v>
      </c>
      <c r="G210" s="31">
        <v>16642.22</v>
      </c>
      <c r="H210" s="31">
        <v>18043.25</v>
      </c>
      <c r="I210" s="33">
        <f t="shared" si="52"/>
        <v>5884.056675461742</v>
      </c>
      <c r="J210" s="33">
        <v>0</v>
      </c>
      <c r="K210" s="31">
        <f t="shared" si="53"/>
        <v>5884.056675461742</v>
      </c>
      <c r="L210" s="31">
        <f t="shared" si="54"/>
        <v>6379.40765171504</v>
      </c>
      <c r="M210" s="31">
        <f t="shared" si="58"/>
        <v>5884.056675461742</v>
      </c>
      <c r="N210" s="31">
        <f t="shared" si="59"/>
        <v>9528.658944591029</v>
      </c>
      <c r="O210" s="31">
        <v>0</v>
      </c>
      <c r="P210" s="31">
        <f t="shared" si="60"/>
        <v>9528.658944591029</v>
      </c>
      <c r="Q210" s="31">
        <f t="shared" si="60"/>
        <v>10330.83179419525</v>
      </c>
      <c r="R210" s="31">
        <f t="shared" si="61"/>
        <v>9528.658944591029</v>
      </c>
      <c r="S210" s="31">
        <f t="shared" si="62"/>
        <v>1229.5043799472296</v>
      </c>
      <c r="T210" s="31">
        <v>0</v>
      </c>
      <c r="U210" s="31">
        <f t="shared" si="63"/>
        <v>1229.5043799472296</v>
      </c>
      <c r="V210" s="31">
        <f t="shared" si="63"/>
        <v>1333.01055408971</v>
      </c>
      <c r="W210" s="63">
        <f t="shared" si="64"/>
        <v>1229.5043799472296</v>
      </c>
      <c r="X210" s="75">
        <v>9477.24</v>
      </c>
      <c r="Y210" s="32" t="s">
        <v>141</v>
      </c>
      <c r="Z210" s="31">
        <v>9477.24</v>
      </c>
      <c r="AA210" s="31">
        <v>9846.98</v>
      </c>
      <c r="AB210" s="31">
        <v>9477.24</v>
      </c>
      <c r="AC210" s="75">
        <v>1888.94</v>
      </c>
      <c r="AD210" s="32" t="s">
        <v>141</v>
      </c>
      <c r="AE210" s="31">
        <v>1888.94</v>
      </c>
      <c r="AF210" s="31">
        <v>1067.14</v>
      </c>
      <c r="AG210" s="98">
        <f t="shared" si="65"/>
        <v>1888.94</v>
      </c>
      <c r="AH210" s="77" t="s">
        <v>141</v>
      </c>
      <c r="AI210" s="32" t="s">
        <v>141</v>
      </c>
      <c r="AJ210" s="32" t="s">
        <v>141</v>
      </c>
      <c r="AK210" s="32" t="s">
        <v>141</v>
      </c>
      <c r="AL210" s="99" t="str">
        <f t="shared" si="66"/>
        <v>0, 00</v>
      </c>
      <c r="AM210" s="75">
        <v>5642.46</v>
      </c>
      <c r="AN210" s="32" t="s">
        <v>141</v>
      </c>
      <c r="AO210" s="31">
        <v>5642.46</v>
      </c>
      <c r="AP210" s="31">
        <v>5411.06</v>
      </c>
      <c r="AQ210" s="98">
        <f t="shared" si="57"/>
        <v>5642.46</v>
      </c>
      <c r="AR210" s="75">
        <v>256.48</v>
      </c>
      <c r="AS210" s="32" t="s">
        <v>141</v>
      </c>
      <c r="AT210" s="31">
        <v>256.48</v>
      </c>
      <c r="AU210" s="31">
        <v>169.53</v>
      </c>
      <c r="AV210" s="98">
        <f t="shared" si="67"/>
        <v>256.48</v>
      </c>
      <c r="AW210" s="67" t="s">
        <v>141</v>
      </c>
      <c r="AX210" s="32" t="s">
        <v>141</v>
      </c>
      <c r="AY210" s="32" t="s">
        <v>141</v>
      </c>
      <c r="AZ210" s="32" t="s">
        <v>141</v>
      </c>
      <c r="BA210" s="11"/>
    </row>
    <row r="211" spans="1:53" ht="14.25">
      <c r="A211" s="14">
        <v>8</v>
      </c>
      <c r="B211" s="14" t="s">
        <v>43</v>
      </c>
      <c r="C211" s="13">
        <v>11</v>
      </c>
      <c r="D211" s="13">
        <v>368.3</v>
      </c>
      <c r="E211" s="31">
        <v>14953.74</v>
      </c>
      <c r="F211" s="32" t="s">
        <v>141</v>
      </c>
      <c r="G211" s="31">
        <v>14953.74</v>
      </c>
      <c r="H211" s="31">
        <v>15571.19</v>
      </c>
      <c r="I211" s="33">
        <f t="shared" si="52"/>
        <v>5287.074300791557</v>
      </c>
      <c r="J211" s="33">
        <v>0</v>
      </c>
      <c r="K211" s="31">
        <f t="shared" si="53"/>
        <v>5287.074300791557</v>
      </c>
      <c r="L211" s="31">
        <f t="shared" si="54"/>
        <v>5505.381160949868</v>
      </c>
      <c r="M211" s="31">
        <f t="shared" si="58"/>
        <v>5287.074300791557</v>
      </c>
      <c r="N211" s="31">
        <f t="shared" si="59"/>
        <v>8561.903905013192</v>
      </c>
      <c r="O211" s="31">
        <v>0</v>
      </c>
      <c r="P211" s="31">
        <f t="shared" si="60"/>
        <v>8561.903905013192</v>
      </c>
      <c r="Q211" s="31">
        <f t="shared" si="60"/>
        <v>8915.43068601583</v>
      </c>
      <c r="R211" s="31">
        <f t="shared" si="61"/>
        <v>8561.903905013192</v>
      </c>
      <c r="S211" s="31">
        <f t="shared" si="62"/>
        <v>1104.7617941952508</v>
      </c>
      <c r="T211" s="31">
        <v>0</v>
      </c>
      <c r="U211" s="31">
        <f t="shared" si="63"/>
        <v>1104.7617941952508</v>
      </c>
      <c r="V211" s="31">
        <f t="shared" si="63"/>
        <v>1150.3781530343008</v>
      </c>
      <c r="W211" s="63">
        <f t="shared" si="64"/>
        <v>1104.7617941952508</v>
      </c>
      <c r="X211" s="75">
        <v>8515.8</v>
      </c>
      <c r="Y211" s="32" t="s">
        <v>150</v>
      </c>
      <c r="Z211" s="31">
        <v>8515.8</v>
      </c>
      <c r="AA211" s="31">
        <v>8424.79</v>
      </c>
      <c r="AB211" s="31">
        <v>8515.8</v>
      </c>
      <c r="AC211" s="75">
        <v>1697.28</v>
      </c>
      <c r="AD211" s="32" t="s">
        <v>141</v>
      </c>
      <c r="AE211" s="31">
        <v>1697.28</v>
      </c>
      <c r="AF211" s="31">
        <v>779.49</v>
      </c>
      <c r="AG211" s="98">
        <f t="shared" si="65"/>
        <v>1697.28</v>
      </c>
      <c r="AH211" s="77" t="s">
        <v>141</v>
      </c>
      <c r="AI211" s="32" t="s">
        <v>141</v>
      </c>
      <c r="AJ211" s="32" t="s">
        <v>141</v>
      </c>
      <c r="AK211" s="32" t="s">
        <v>141</v>
      </c>
      <c r="AL211" s="99" t="str">
        <f t="shared" si="66"/>
        <v>0, 00</v>
      </c>
      <c r="AM211" s="75">
        <v>5070.04</v>
      </c>
      <c r="AN211" s="32" t="s">
        <v>141</v>
      </c>
      <c r="AO211" s="31">
        <v>5070.04</v>
      </c>
      <c r="AP211" s="31">
        <v>4558.14</v>
      </c>
      <c r="AQ211" s="98">
        <f t="shared" si="57"/>
        <v>5070.04</v>
      </c>
      <c r="AR211" s="75">
        <v>230.47</v>
      </c>
      <c r="AS211" s="32" t="s">
        <v>141</v>
      </c>
      <c r="AT211" s="31">
        <v>230.47</v>
      </c>
      <c r="AU211" s="31">
        <v>197.44</v>
      </c>
      <c r="AV211" s="98">
        <f t="shared" si="67"/>
        <v>230.47</v>
      </c>
      <c r="AW211" s="67" t="s">
        <v>141</v>
      </c>
      <c r="AX211" s="32" t="s">
        <v>141</v>
      </c>
      <c r="AY211" s="32" t="s">
        <v>141</v>
      </c>
      <c r="AZ211" s="32" t="s">
        <v>141</v>
      </c>
      <c r="BA211" s="11"/>
    </row>
    <row r="212" spans="1:53" ht="14.25">
      <c r="A212" s="14">
        <v>9</v>
      </c>
      <c r="B212" s="14" t="s">
        <v>43</v>
      </c>
      <c r="C212" s="13">
        <v>12</v>
      </c>
      <c r="D212" s="13">
        <v>84.4</v>
      </c>
      <c r="E212" s="32" t="s">
        <v>141</v>
      </c>
      <c r="F212" s="32" t="s">
        <v>141</v>
      </c>
      <c r="G212" s="32" t="s">
        <v>141</v>
      </c>
      <c r="H212" s="31" t="s">
        <v>141</v>
      </c>
      <c r="I212" s="33">
        <v>0</v>
      </c>
      <c r="J212" s="33">
        <v>0</v>
      </c>
      <c r="K212" s="31">
        <v>0</v>
      </c>
      <c r="L212" s="31">
        <v>0</v>
      </c>
      <c r="M212" s="31">
        <f t="shared" si="58"/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f t="shared" si="61"/>
        <v>0</v>
      </c>
      <c r="S212" s="31">
        <v>0</v>
      </c>
      <c r="T212" s="31">
        <v>0</v>
      </c>
      <c r="U212" s="31">
        <v>0</v>
      </c>
      <c r="V212" s="31">
        <v>0</v>
      </c>
      <c r="W212" s="63">
        <f t="shared" si="64"/>
        <v>0</v>
      </c>
      <c r="X212" s="77" t="s">
        <v>141</v>
      </c>
      <c r="Y212" s="32" t="s">
        <v>141</v>
      </c>
      <c r="Z212" s="31" t="s">
        <v>141</v>
      </c>
      <c r="AA212" s="32" t="s">
        <v>141</v>
      </c>
      <c r="AB212" s="31" t="s">
        <v>141</v>
      </c>
      <c r="AC212" s="77" t="s">
        <v>141</v>
      </c>
      <c r="AD212" s="32" t="s">
        <v>141</v>
      </c>
      <c r="AE212" s="32" t="s">
        <v>141</v>
      </c>
      <c r="AF212" s="32" t="s">
        <v>141</v>
      </c>
      <c r="AG212" s="98" t="str">
        <f t="shared" si="65"/>
        <v>0, 00</v>
      </c>
      <c r="AH212" s="77">
        <v>1477.02</v>
      </c>
      <c r="AI212" s="32" t="s">
        <v>141</v>
      </c>
      <c r="AJ212" s="31">
        <v>1477.02</v>
      </c>
      <c r="AK212" s="31">
        <v>1416.01</v>
      </c>
      <c r="AL212" s="99">
        <f t="shared" si="66"/>
        <v>1477.02</v>
      </c>
      <c r="AM212" s="77" t="s">
        <v>141</v>
      </c>
      <c r="AN212" s="32" t="s">
        <v>141</v>
      </c>
      <c r="AO212" s="32" t="s">
        <v>141</v>
      </c>
      <c r="AP212" s="32" t="s">
        <v>141</v>
      </c>
      <c r="AQ212" s="98" t="str">
        <f t="shared" si="57"/>
        <v>0, 00</v>
      </c>
      <c r="AR212" s="77" t="s">
        <v>141</v>
      </c>
      <c r="AS212" s="32" t="s">
        <v>141</v>
      </c>
      <c r="AT212" s="32" t="s">
        <v>141</v>
      </c>
      <c r="AU212" s="32" t="s">
        <v>141</v>
      </c>
      <c r="AV212" s="98" t="str">
        <f t="shared" si="67"/>
        <v>0, 00</v>
      </c>
      <c r="AW212" s="67" t="s">
        <v>141</v>
      </c>
      <c r="AX212" s="32" t="s">
        <v>141</v>
      </c>
      <c r="AY212" s="32" t="s">
        <v>141</v>
      </c>
      <c r="AZ212" s="32" t="s">
        <v>141</v>
      </c>
      <c r="BA212" s="11"/>
    </row>
    <row r="213" spans="1:53" ht="14.25">
      <c r="A213" s="14">
        <v>10</v>
      </c>
      <c r="B213" s="14" t="s">
        <v>43</v>
      </c>
      <c r="C213" s="13">
        <v>16</v>
      </c>
      <c r="D213" s="13">
        <v>85.4</v>
      </c>
      <c r="E213" s="31">
        <v>6073.68</v>
      </c>
      <c r="F213" s="32" t="s">
        <v>141</v>
      </c>
      <c r="G213" s="31">
        <v>6073.68</v>
      </c>
      <c r="H213" s="31">
        <v>918.98</v>
      </c>
      <c r="I213" s="33">
        <f t="shared" si="52"/>
        <v>2147.422480211082</v>
      </c>
      <c r="J213" s="33">
        <v>0</v>
      </c>
      <c r="K213" s="31">
        <f t="shared" si="53"/>
        <v>2147.422480211082</v>
      </c>
      <c r="L213" s="31">
        <f t="shared" si="54"/>
        <v>324.9164116094987</v>
      </c>
      <c r="M213" s="31">
        <f t="shared" si="58"/>
        <v>2147.422480211082</v>
      </c>
      <c r="N213" s="31">
        <f>E213/3.79*2.17</f>
        <v>3477.542374670185</v>
      </c>
      <c r="O213" s="31">
        <v>0</v>
      </c>
      <c r="P213" s="31">
        <f aca="true" t="shared" si="68" ref="P213:Q216">G213/3.79*2.17</f>
        <v>3477.542374670185</v>
      </c>
      <c r="Q213" s="31">
        <f t="shared" si="68"/>
        <v>526.1706068601583</v>
      </c>
      <c r="R213" s="31">
        <f t="shared" si="61"/>
        <v>3477.542374670185</v>
      </c>
      <c r="S213" s="31">
        <f>E213/3.79*0.28</f>
        <v>448.7151451187336</v>
      </c>
      <c r="T213" s="31">
        <v>0</v>
      </c>
      <c r="U213" s="31">
        <f aca="true" t="shared" si="69" ref="U213:V216">G213/3.79*0.28</f>
        <v>448.7151451187336</v>
      </c>
      <c r="V213" s="31">
        <f t="shared" si="69"/>
        <v>67.89298153034302</v>
      </c>
      <c r="W213" s="63">
        <f t="shared" si="64"/>
        <v>448.7151451187336</v>
      </c>
      <c r="X213" s="77" t="s">
        <v>141</v>
      </c>
      <c r="Y213" s="32" t="s">
        <v>141</v>
      </c>
      <c r="Z213" s="31" t="s">
        <v>141</v>
      </c>
      <c r="AA213" s="31" t="s">
        <v>141</v>
      </c>
      <c r="AB213" s="31" t="s">
        <v>141</v>
      </c>
      <c r="AC213" s="75">
        <v>396.26</v>
      </c>
      <c r="AD213" s="31" t="s">
        <v>141</v>
      </c>
      <c r="AE213" s="31">
        <v>396.26</v>
      </c>
      <c r="AF213" s="31" t="s">
        <v>141</v>
      </c>
      <c r="AG213" s="98">
        <f t="shared" si="65"/>
        <v>396.26</v>
      </c>
      <c r="AH213" s="75" t="s">
        <v>141</v>
      </c>
      <c r="AI213" s="31" t="s">
        <v>141</v>
      </c>
      <c r="AJ213" s="31" t="s">
        <v>142</v>
      </c>
      <c r="AK213" s="31" t="s">
        <v>141</v>
      </c>
      <c r="AL213" s="99" t="str">
        <f t="shared" si="66"/>
        <v>0. 00</v>
      </c>
      <c r="AM213" s="75">
        <v>1183.6</v>
      </c>
      <c r="AN213" s="31" t="s">
        <v>141</v>
      </c>
      <c r="AO213" s="31">
        <v>1183.6</v>
      </c>
      <c r="AP213" s="31">
        <v>204.83</v>
      </c>
      <c r="AQ213" s="98">
        <f t="shared" si="57"/>
        <v>1183.6</v>
      </c>
      <c r="AR213" s="77" t="s">
        <v>141</v>
      </c>
      <c r="AS213" s="32" t="s">
        <v>141</v>
      </c>
      <c r="AT213" s="31" t="s">
        <v>141</v>
      </c>
      <c r="AU213" s="31" t="s">
        <v>141</v>
      </c>
      <c r="AV213" s="98" t="str">
        <f t="shared" si="67"/>
        <v>0, 00</v>
      </c>
      <c r="AW213" s="66" t="s">
        <v>141</v>
      </c>
      <c r="AX213" s="31" t="s">
        <v>141</v>
      </c>
      <c r="AY213" s="31" t="s">
        <v>141</v>
      </c>
      <c r="AZ213" s="31" t="s">
        <v>141</v>
      </c>
      <c r="BA213" s="11"/>
    </row>
    <row r="214" spans="1:53" ht="14.25">
      <c r="A214" s="14">
        <v>11</v>
      </c>
      <c r="B214" s="14" t="s">
        <v>43</v>
      </c>
      <c r="C214" s="13">
        <v>22</v>
      </c>
      <c r="D214" s="13">
        <v>1704.7</v>
      </c>
      <c r="E214" s="31">
        <v>68834.64</v>
      </c>
      <c r="F214" s="32" t="s">
        <v>141</v>
      </c>
      <c r="G214" s="31">
        <v>68834.64</v>
      </c>
      <c r="H214" s="31">
        <v>50081.95</v>
      </c>
      <c r="I214" s="33">
        <f t="shared" si="52"/>
        <v>24337.313350923483</v>
      </c>
      <c r="J214" s="33">
        <v>0</v>
      </c>
      <c r="K214" s="31">
        <f t="shared" si="53"/>
        <v>24337.313350923483</v>
      </c>
      <c r="L214" s="31">
        <f t="shared" si="54"/>
        <v>17707.074670184695</v>
      </c>
      <c r="M214" s="31">
        <f t="shared" si="58"/>
        <v>24337.313350923483</v>
      </c>
      <c r="N214" s="31">
        <f>E214/3.79*2.17</f>
        <v>39411.917889182056</v>
      </c>
      <c r="O214" s="31">
        <v>0</v>
      </c>
      <c r="P214" s="31">
        <f t="shared" si="68"/>
        <v>39411.917889182056</v>
      </c>
      <c r="Q214" s="31">
        <f t="shared" si="68"/>
        <v>28674.889577836406</v>
      </c>
      <c r="R214" s="31">
        <f t="shared" si="61"/>
        <v>39411.917889182056</v>
      </c>
      <c r="S214" s="31">
        <f>E214/3.79*0.28</f>
        <v>5085.408759894459</v>
      </c>
      <c r="T214" s="31">
        <v>0</v>
      </c>
      <c r="U214" s="31">
        <f t="shared" si="69"/>
        <v>5085.408759894459</v>
      </c>
      <c r="V214" s="31">
        <f t="shared" si="69"/>
        <v>3699.9857519788916</v>
      </c>
      <c r="W214" s="63">
        <f t="shared" si="64"/>
        <v>5085.408759894459</v>
      </c>
      <c r="X214" s="75">
        <v>39194.06</v>
      </c>
      <c r="Y214" s="32" t="s">
        <v>141</v>
      </c>
      <c r="Z214" s="31">
        <v>39194.06</v>
      </c>
      <c r="AA214" s="31">
        <v>27399.42</v>
      </c>
      <c r="AB214" s="31">
        <v>39194.06</v>
      </c>
      <c r="AC214" s="75">
        <v>7799.84</v>
      </c>
      <c r="AD214" s="32" t="s">
        <v>141</v>
      </c>
      <c r="AE214" s="31">
        <v>7799.84</v>
      </c>
      <c r="AF214" s="31">
        <v>3069.93</v>
      </c>
      <c r="AG214" s="98">
        <f t="shared" si="65"/>
        <v>7799.84</v>
      </c>
      <c r="AH214" s="77" t="s">
        <v>141</v>
      </c>
      <c r="AI214" s="32" t="s">
        <v>141</v>
      </c>
      <c r="AJ214" s="32" t="s">
        <v>141</v>
      </c>
      <c r="AK214" s="32" t="s">
        <v>141</v>
      </c>
      <c r="AL214" s="99" t="str">
        <f t="shared" si="66"/>
        <v>0, 00</v>
      </c>
      <c r="AM214" s="75">
        <v>23328.26</v>
      </c>
      <c r="AN214" s="32" t="s">
        <v>141</v>
      </c>
      <c r="AO214" s="31">
        <v>23328.26</v>
      </c>
      <c r="AP214" s="31">
        <v>14816.01</v>
      </c>
      <c r="AQ214" s="98">
        <f t="shared" si="57"/>
        <v>23328.26</v>
      </c>
      <c r="AR214" s="75">
        <v>1059.04</v>
      </c>
      <c r="AS214" s="32" t="s">
        <v>141</v>
      </c>
      <c r="AT214" s="31">
        <v>1059.04</v>
      </c>
      <c r="AU214" s="31">
        <v>748.42</v>
      </c>
      <c r="AV214" s="98">
        <f t="shared" si="67"/>
        <v>1059.04</v>
      </c>
      <c r="AW214" s="67" t="s">
        <v>141</v>
      </c>
      <c r="AX214" s="32" t="s">
        <v>141</v>
      </c>
      <c r="AY214" s="32" t="s">
        <v>141</v>
      </c>
      <c r="AZ214" s="32" t="s">
        <v>141</v>
      </c>
      <c r="BA214" s="11"/>
    </row>
    <row r="215" spans="1:53" ht="14.25">
      <c r="A215" s="14">
        <v>12</v>
      </c>
      <c r="B215" s="14" t="s">
        <v>44</v>
      </c>
      <c r="C215" s="13">
        <v>3</v>
      </c>
      <c r="D215" s="13">
        <v>501.8</v>
      </c>
      <c r="E215" s="31">
        <v>20280.64</v>
      </c>
      <c r="F215" s="32" t="s">
        <v>141</v>
      </c>
      <c r="G215" s="31">
        <v>20280.64</v>
      </c>
      <c r="H215" s="31">
        <v>19332.8</v>
      </c>
      <c r="I215" s="33">
        <f t="shared" si="52"/>
        <v>7170.463746701847</v>
      </c>
      <c r="J215" s="33">
        <v>0</v>
      </c>
      <c r="K215" s="31">
        <f t="shared" si="53"/>
        <v>7170.463746701847</v>
      </c>
      <c r="L215" s="31">
        <f t="shared" si="54"/>
        <v>6835.343535620053</v>
      </c>
      <c r="M215" s="31">
        <f t="shared" si="58"/>
        <v>7170.463746701847</v>
      </c>
      <c r="N215" s="31">
        <f>E215/3.79*2.17</f>
        <v>11611.870395778364</v>
      </c>
      <c r="O215" s="31">
        <v>0</v>
      </c>
      <c r="P215" s="31">
        <f t="shared" si="68"/>
        <v>11611.870395778364</v>
      </c>
      <c r="Q215" s="31">
        <f t="shared" si="68"/>
        <v>11069.175725593666</v>
      </c>
      <c r="R215" s="31">
        <f t="shared" si="61"/>
        <v>11611.870395778364</v>
      </c>
      <c r="S215" s="31">
        <f>E215/3.79*0.28</f>
        <v>1498.305857519789</v>
      </c>
      <c r="T215" s="31">
        <v>0</v>
      </c>
      <c r="U215" s="31">
        <f t="shared" si="69"/>
        <v>1498.305857519789</v>
      </c>
      <c r="V215" s="31">
        <f t="shared" si="69"/>
        <v>1428.2807387862797</v>
      </c>
      <c r="W215" s="63">
        <f t="shared" si="64"/>
        <v>1498.305857519789</v>
      </c>
      <c r="X215" s="75">
        <v>11549.16</v>
      </c>
      <c r="Y215" s="32" t="s">
        <v>141</v>
      </c>
      <c r="Z215" s="34">
        <v>11549.16</v>
      </c>
      <c r="AA215" s="31">
        <v>10467.96</v>
      </c>
      <c r="AB215" s="34">
        <v>11549.16</v>
      </c>
      <c r="AC215" s="75">
        <v>2301.92</v>
      </c>
      <c r="AD215" s="32" t="s">
        <v>141</v>
      </c>
      <c r="AE215" s="31">
        <v>2301.92</v>
      </c>
      <c r="AF215" s="31">
        <v>1010.42</v>
      </c>
      <c r="AG215" s="98">
        <f t="shared" si="65"/>
        <v>2301.92</v>
      </c>
      <c r="AH215" s="77" t="s">
        <v>141</v>
      </c>
      <c r="AI215" s="32" t="s">
        <v>141</v>
      </c>
      <c r="AJ215" s="32" t="s">
        <v>141</v>
      </c>
      <c r="AK215" s="32" t="s">
        <v>141</v>
      </c>
      <c r="AL215" s="99" t="str">
        <f t="shared" si="66"/>
        <v>0, 00</v>
      </c>
      <c r="AM215" s="75">
        <v>6876</v>
      </c>
      <c r="AN215" s="32" t="s">
        <v>141</v>
      </c>
      <c r="AO215" s="31">
        <v>6876</v>
      </c>
      <c r="AP215" s="31">
        <v>5638.74</v>
      </c>
      <c r="AQ215" s="98">
        <f t="shared" si="57"/>
        <v>6876</v>
      </c>
      <c r="AR215" s="75">
        <v>312.55</v>
      </c>
      <c r="AS215" s="32" t="s">
        <v>141</v>
      </c>
      <c r="AT215" s="31">
        <v>312.55</v>
      </c>
      <c r="AU215" s="31">
        <v>244.6</v>
      </c>
      <c r="AV215" s="98">
        <f t="shared" si="67"/>
        <v>312.55</v>
      </c>
      <c r="AW215" s="67" t="s">
        <v>141</v>
      </c>
      <c r="AX215" s="32" t="s">
        <v>141</v>
      </c>
      <c r="AY215" s="32" t="s">
        <v>141</v>
      </c>
      <c r="AZ215" s="32" t="s">
        <v>141</v>
      </c>
      <c r="BA215" s="11"/>
    </row>
    <row r="216" spans="1:53" ht="14.25">
      <c r="A216" s="14">
        <v>13</v>
      </c>
      <c r="B216" s="14" t="s">
        <v>44</v>
      </c>
      <c r="C216" s="13">
        <v>9</v>
      </c>
      <c r="D216" s="13">
        <v>1578.4</v>
      </c>
      <c r="E216" s="31">
        <v>64860.18</v>
      </c>
      <c r="F216" s="32" t="s">
        <v>141</v>
      </c>
      <c r="G216" s="31">
        <v>64860.18</v>
      </c>
      <c r="H216" s="31">
        <v>58622.19</v>
      </c>
      <c r="I216" s="33">
        <f t="shared" si="52"/>
        <v>22932.09530343008</v>
      </c>
      <c r="J216" s="33">
        <v>0</v>
      </c>
      <c r="K216" s="31">
        <f t="shared" si="53"/>
        <v>22932.09530343008</v>
      </c>
      <c r="L216" s="31">
        <f t="shared" si="54"/>
        <v>20726.579050131928</v>
      </c>
      <c r="M216" s="31">
        <f t="shared" si="58"/>
        <v>22932.09530343008</v>
      </c>
      <c r="N216" s="31">
        <f>E216/3.79*2.17</f>
        <v>37136.303588390496</v>
      </c>
      <c r="O216" s="31">
        <v>0</v>
      </c>
      <c r="P216" s="31">
        <f t="shared" si="68"/>
        <v>37136.303588390496</v>
      </c>
      <c r="Q216" s="31">
        <f t="shared" si="68"/>
        <v>33564.68398416886</v>
      </c>
      <c r="R216" s="31">
        <f t="shared" si="61"/>
        <v>37136.303588390496</v>
      </c>
      <c r="S216" s="31">
        <f>E216/3.79*0.28</f>
        <v>4791.78110817942</v>
      </c>
      <c r="T216" s="31">
        <v>0</v>
      </c>
      <c r="U216" s="31">
        <f t="shared" si="69"/>
        <v>4791.78110817942</v>
      </c>
      <c r="V216" s="31">
        <f t="shared" si="69"/>
        <v>4330.926965699209</v>
      </c>
      <c r="W216" s="63">
        <f t="shared" si="64"/>
        <v>4791.78110817942</v>
      </c>
      <c r="X216" s="75">
        <v>36936</v>
      </c>
      <c r="Y216" s="32" t="s">
        <v>141</v>
      </c>
      <c r="Z216" s="31">
        <v>36936</v>
      </c>
      <c r="AA216" s="31">
        <v>32226.47</v>
      </c>
      <c r="AB216" s="31">
        <v>36936</v>
      </c>
      <c r="AC216" s="75">
        <v>7361.82</v>
      </c>
      <c r="AD216" s="32" t="s">
        <v>141</v>
      </c>
      <c r="AE216" s="31">
        <v>7361.82</v>
      </c>
      <c r="AF216" s="31">
        <v>3987.29</v>
      </c>
      <c r="AG216" s="98">
        <f t="shared" si="65"/>
        <v>7361.82</v>
      </c>
      <c r="AH216" s="77" t="s">
        <v>141</v>
      </c>
      <c r="AI216" s="32" t="s">
        <v>141</v>
      </c>
      <c r="AJ216" s="32" t="s">
        <v>141</v>
      </c>
      <c r="AK216" s="32" t="s">
        <v>141</v>
      </c>
      <c r="AL216" s="99" t="str">
        <f t="shared" si="66"/>
        <v>0, 00</v>
      </c>
      <c r="AM216" s="100">
        <v>21990.32</v>
      </c>
      <c r="AN216" s="32" t="s">
        <v>141</v>
      </c>
      <c r="AO216" s="31">
        <v>21990.32</v>
      </c>
      <c r="AP216" s="31">
        <v>17899.24</v>
      </c>
      <c r="AQ216" s="98">
        <f t="shared" si="57"/>
        <v>21990.32</v>
      </c>
      <c r="AR216" s="77">
        <v>999.54</v>
      </c>
      <c r="AS216" s="32" t="s">
        <v>141</v>
      </c>
      <c r="AT216" s="32">
        <v>999.54</v>
      </c>
      <c r="AU216" s="32">
        <v>678.18</v>
      </c>
      <c r="AV216" s="98">
        <f t="shared" si="67"/>
        <v>999.54</v>
      </c>
      <c r="AW216" s="67" t="s">
        <v>141</v>
      </c>
      <c r="AX216" s="32" t="s">
        <v>141</v>
      </c>
      <c r="AY216" s="32" t="s">
        <v>141</v>
      </c>
      <c r="AZ216" s="32" t="s">
        <v>141</v>
      </c>
      <c r="BA216" s="11"/>
    </row>
    <row r="217" spans="1:53" ht="14.25">
      <c r="A217" s="14">
        <v>14</v>
      </c>
      <c r="B217" s="14" t="s">
        <v>44</v>
      </c>
      <c r="C217" s="13">
        <v>15</v>
      </c>
      <c r="D217" s="13">
        <v>55.8</v>
      </c>
      <c r="E217" s="32" t="s">
        <v>141</v>
      </c>
      <c r="F217" s="32" t="s">
        <v>141</v>
      </c>
      <c r="G217" s="32" t="s">
        <v>141</v>
      </c>
      <c r="H217" s="32" t="s">
        <v>141</v>
      </c>
      <c r="I217" s="33">
        <v>0</v>
      </c>
      <c r="J217" s="33">
        <v>0</v>
      </c>
      <c r="K217" s="31">
        <v>0</v>
      </c>
      <c r="L217" s="31">
        <v>0</v>
      </c>
      <c r="M217" s="31">
        <f t="shared" si="58"/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f t="shared" si="61"/>
        <v>0</v>
      </c>
      <c r="S217" s="31">
        <v>0</v>
      </c>
      <c r="T217" s="31">
        <v>0</v>
      </c>
      <c r="U217" s="31">
        <v>0</v>
      </c>
      <c r="V217" s="31">
        <v>0</v>
      </c>
      <c r="W217" s="63">
        <f t="shared" si="64"/>
        <v>0</v>
      </c>
      <c r="X217" s="77" t="s">
        <v>141</v>
      </c>
      <c r="Y217" s="32" t="s">
        <v>141</v>
      </c>
      <c r="Z217" s="32" t="s">
        <v>141</v>
      </c>
      <c r="AA217" s="32" t="s">
        <v>141</v>
      </c>
      <c r="AB217" s="32" t="s">
        <v>141</v>
      </c>
      <c r="AC217" s="77" t="s">
        <v>141</v>
      </c>
      <c r="AD217" s="32" t="s">
        <v>141</v>
      </c>
      <c r="AE217" s="32" t="s">
        <v>141</v>
      </c>
      <c r="AF217" s="32" t="s">
        <v>141</v>
      </c>
      <c r="AG217" s="98" t="str">
        <f t="shared" si="65"/>
        <v>0, 00</v>
      </c>
      <c r="AH217" s="77">
        <v>846</v>
      </c>
      <c r="AI217" s="32" t="s">
        <v>141</v>
      </c>
      <c r="AJ217" s="32">
        <v>846</v>
      </c>
      <c r="AK217" s="32">
        <v>847.29</v>
      </c>
      <c r="AL217" s="99">
        <f t="shared" si="66"/>
        <v>846</v>
      </c>
      <c r="AM217" s="77" t="s">
        <v>141</v>
      </c>
      <c r="AN217" s="32" t="s">
        <v>141</v>
      </c>
      <c r="AO217" s="32" t="s">
        <v>141</v>
      </c>
      <c r="AP217" s="32" t="s">
        <v>141</v>
      </c>
      <c r="AQ217" s="98" t="str">
        <f t="shared" si="57"/>
        <v>0, 00</v>
      </c>
      <c r="AR217" s="77" t="s">
        <v>141</v>
      </c>
      <c r="AS217" s="32" t="s">
        <v>141</v>
      </c>
      <c r="AT217" s="32" t="s">
        <v>141</v>
      </c>
      <c r="AU217" s="32" t="s">
        <v>141</v>
      </c>
      <c r="AV217" s="98" t="str">
        <f t="shared" si="67"/>
        <v>0, 00</v>
      </c>
      <c r="AW217" s="67" t="s">
        <v>141</v>
      </c>
      <c r="AX217" s="32" t="s">
        <v>141</v>
      </c>
      <c r="AY217" s="32" t="s">
        <v>141</v>
      </c>
      <c r="AZ217" s="32" t="s">
        <v>141</v>
      </c>
      <c r="BA217" s="11"/>
    </row>
    <row r="218" spans="1:53" ht="14.25">
      <c r="A218" s="14">
        <v>15</v>
      </c>
      <c r="B218" s="14" t="s">
        <v>44</v>
      </c>
      <c r="C218" s="13">
        <v>17</v>
      </c>
      <c r="D218" s="13">
        <v>114.3</v>
      </c>
      <c r="E218" s="31">
        <v>8114.84</v>
      </c>
      <c r="F218" s="32" t="s">
        <v>141</v>
      </c>
      <c r="G218" s="31">
        <v>8114.84</v>
      </c>
      <c r="H218" s="31">
        <v>8170.96</v>
      </c>
      <c r="I218" s="33">
        <f t="shared" si="52"/>
        <v>2869.099102902375</v>
      </c>
      <c r="J218" s="33">
        <v>0</v>
      </c>
      <c r="K218" s="31">
        <f t="shared" si="53"/>
        <v>2869.099102902375</v>
      </c>
      <c r="L218" s="31">
        <f t="shared" si="54"/>
        <v>2888.9410026385226</v>
      </c>
      <c r="M218" s="31">
        <f t="shared" si="58"/>
        <v>2869.099102902375</v>
      </c>
      <c r="N218" s="31">
        <f>E218/3.79*2.17</f>
        <v>4646.227651715039</v>
      </c>
      <c r="O218" s="31">
        <v>0</v>
      </c>
      <c r="P218" s="31">
        <f>G218/3.79*2.17</f>
        <v>4646.227651715039</v>
      </c>
      <c r="Q218" s="31">
        <f>H218/3.79*2.17</f>
        <v>4678.359683377308</v>
      </c>
      <c r="R218" s="31">
        <f t="shared" si="61"/>
        <v>4646.227651715039</v>
      </c>
      <c r="S218" s="31">
        <f>E218/3.79*0.28</f>
        <v>599.5132453825859</v>
      </c>
      <c r="T218" s="31">
        <v>0</v>
      </c>
      <c r="U218" s="31">
        <f>G218/3.79*0.28</f>
        <v>599.5132453825859</v>
      </c>
      <c r="V218" s="31">
        <f>H218/3.79*0.28</f>
        <v>603.6593139841689</v>
      </c>
      <c r="W218" s="63">
        <f t="shared" si="64"/>
        <v>599.5132453825859</v>
      </c>
      <c r="X218" s="77" t="s">
        <v>141</v>
      </c>
      <c r="Y218" s="32" t="s">
        <v>141</v>
      </c>
      <c r="Z218" s="32" t="s">
        <v>141</v>
      </c>
      <c r="AA218" s="32" t="s">
        <v>141</v>
      </c>
      <c r="AB218" s="32" t="s">
        <v>141</v>
      </c>
      <c r="AC218" s="77">
        <v>529.4</v>
      </c>
      <c r="AD218" s="32" t="s">
        <v>141</v>
      </c>
      <c r="AE218" s="32">
        <v>529.4</v>
      </c>
      <c r="AF218" s="32">
        <v>174.7</v>
      </c>
      <c r="AG218" s="98">
        <f t="shared" si="65"/>
        <v>529.4</v>
      </c>
      <c r="AH218" s="77" t="s">
        <v>141</v>
      </c>
      <c r="AI218" s="32" t="s">
        <v>141</v>
      </c>
      <c r="AJ218" s="32" t="s">
        <v>141</v>
      </c>
      <c r="AK218" s="32" t="s">
        <v>141</v>
      </c>
      <c r="AL218" s="99" t="str">
        <f t="shared" si="66"/>
        <v>0, 00</v>
      </c>
      <c r="AM218" s="75">
        <v>1581.38</v>
      </c>
      <c r="AN218" s="32" t="s">
        <v>141</v>
      </c>
      <c r="AO218" s="31">
        <v>1581.38</v>
      </c>
      <c r="AP218" s="31">
        <v>1362.67</v>
      </c>
      <c r="AQ218" s="98">
        <f t="shared" si="57"/>
        <v>1581.38</v>
      </c>
      <c r="AR218" s="75">
        <v>71.89</v>
      </c>
      <c r="AS218" s="31" t="s">
        <v>141</v>
      </c>
      <c r="AT218" s="31">
        <v>71.89</v>
      </c>
      <c r="AU218" s="31">
        <v>47.44</v>
      </c>
      <c r="AV218" s="98">
        <f t="shared" si="67"/>
        <v>71.89</v>
      </c>
      <c r="AW218" s="67" t="s">
        <v>141</v>
      </c>
      <c r="AX218" s="31">
        <v>0</v>
      </c>
      <c r="AY218" s="32" t="s">
        <v>141</v>
      </c>
      <c r="AZ218" s="32" t="s">
        <v>141</v>
      </c>
      <c r="BA218" s="11"/>
    </row>
    <row r="219" spans="1:53" ht="14.25">
      <c r="A219" s="14">
        <v>16</v>
      </c>
      <c r="B219" s="14" t="s">
        <v>45</v>
      </c>
      <c r="C219" s="13">
        <v>1</v>
      </c>
      <c r="D219" s="13">
        <v>59.9</v>
      </c>
      <c r="E219" s="32" t="s">
        <v>141</v>
      </c>
      <c r="F219" s="32" t="s">
        <v>141</v>
      </c>
      <c r="G219" s="32" t="s">
        <v>145</v>
      </c>
      <c r="H219" s="31" t="s">
        <v>141</v>
      </c>
      <c r="I219" s="33">
        <v>0</v>
      </c>
      <c r="J219" s="33">
        <v>0</v>
      </c>
      <c r="K219" s="31">
        <v>0</v>
      </c>
      <c r="L219" s="31">
        <v>0</v>
      </c>
      <c r="M219" s="31">
        <f t="shared" si="58"/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f t="shared" si="61"/>
        <v>0</v>
      </c>
      <c r="S219" s="31">
        <v>0</v>
      </c>
      <c r="T219" s="31">
        <v>0</v>
      </c>
      <c r="U219" s="31">
        <v>0</v>
      </c>
      <c r="V219" s="31">
        <v>0</v>
      </c>
      <c r="W219" s="63">
        <f t="shared" si="64"/>
        <v>0</v>
      </c>
      <c r="X219" s="77" t="s">
        <v>141</v>
      </c>
      <c r="Y219" s="32" t="s">
        <v>141</v>
      </c>
      <c r="Z219" s="32" t="s">
        <v>141</v>
      </c>
      <c r="AA219" s="32" t="s">
        <v>141</v>
      </c>
      <c r="AB219" s="32" t="s">
        <v>141</v>
      </c>
      <c r="AC219" s="77" t="s">
        <v>141</v>
      </c>
      <c r="AD219" s="32" t="s">
        <v>141</v>
      </c>
      <c r="AE219" s="32" t="s">
        <v>141</v>
      </c>
      <c r="AF219" s="32" t="s">
        <v>141</v>
      </c>
      <c r="AG219" s="98" t="str">
        <f t="shared" si="65"/>
        <v>0, 00</v>
      </c>
      <c r="AH219" s="77" t="s">
        <v>141</v>
      </c>
      <c r="AI219" s="32" t="s">
        <v>141</v>
      </c>
      <c r="AJ219" s="32" t="s">
        <v>141</v>
      </c>
      <c r="AK219" s="32" t="s">
        <v>141</v>
      </c>
      <c r="AL219" s="99" t="str">
        <f t="shared" si="66"/>
        <v>0, 00</v>
      </c>
      <c r="AM219" s="77" t="s">
        <v>141</v>
      </c>
      <c r="AN219" s="32" t="s">
        <v>141</v>
      </c>
      <c r="AO219" s="32" t="s">
        <v>141</v>
      </c>
      <c r="AP219" s="32" t="s">
        <v>141</v>
      </c>
      <c r="AQ219" s="98" t="str">
        <f t="shared" si="57"/>
        <v>0, 00</v>
      </c>
      <c r="AR219" s="77" t="s">
        <v>141</v>
      </c>
      <c r="AS219" s="32" t="s">
        <v>141</v>
      </c>
      <c r="AT219" s="32" t="s">
        <v>141</v>
      </c>
      <c r="AU219" s="32" t="s">
        <v>141</v>
      </c>
      <c r="AV219" s="98" t="str">
        <f t="shared" si="67"/>
        <v>0, 00</v>
      </c>
      <c r="AW219" s="67" t="s">
        <v>141</v>
      </c>
      <c r="AX219" s="32" t="s">
        <v>141</v>
      </c>
      <c r="AY219" s="32" t="s">
        <v>141</v>
      </c>
      <c r="AZ219" s="32" t="s">
        <v>141</v>
      </c>
      <c r="BA219" s="11"/>
    </row>
    <row r="220" spans="1:53" ht="14.25">
      <c r="A220" s="14">
        <v>17</v>
      </c>
      <c r="B220" s="14" t="s">
        <v>45</v>
      </c>
      <c r="C220" s="13">
        <v>41</v>
      </c>
      <c r="D220" s="13">
        <v>122.9</v>
      </c>
      <c r="E220" s="31">
        <v>4309.84</v>
      </c>
      <c r="F220" s="32" t="s">
        <v>141</v>
      </c>
      <c r="G220" s="31">
        <v>4309.84</v>
      </c>
      <c r="H220" s="31">
        <v>3273.25</v>
      </c>
      <c r="I220" s="33">
        <f t="shared" si="52"/>
        <v>1523.795672823219</v>
      </c>
      <c r="J220" s="33">
        <v>0</v>
      </c>
      <c r="K220" s="31">
        <f t="shared" si="53"/>
        <v>1523.795672823219</v>
      </c>
      <c r="L220" s="31">
        <f t="shared" si="54"/>
        <v>1157.296833773087</v>
      </c>
      <c r="M220" s="31">
        <f t="shared" si="58"/>
        <v>1523.795672823219</v>
      </c>
      <c r="N220" s="31">
        <f>E220/3.79*2.17</f>
        <v>2467.63926121372</v>
      </c>
      <c r="O220" s="31">
        <v>0</v>
      </c>
      <c r="P220" s="31">
        <f>G220/3.79*2.17</f>
        <v>2467.63926121372</v>
      </c>
      <c r="Q220" s="31">
        <f>H220/3.79*2.17</f>
        <v>1874.1299472295514</v>
      </c>
      <c r="R220" s="31">
        <f t="shared" si="61"/>
        <v>2467.63926121372</v>
      </c>
      <c r="S220" s="31">
        <f>E220/3.79*0.28</f>
        <v>318.40506596306074</v>
      </c>
      <c r="T220" s="31">
        <v>0</v>
      </c>
      <c r="U220" s="31">
        <f>G220/3.79*0.28</f>
        <v>318.40506596306074</v>
      </c>
      <c r="V220" s="31">
        <f>H220/3.79*0.28</f>
        <v>241.8232189973615</v>
      </c>
      <c r="W220" s="63">
        <f t="shared" si="64"/>
        <v>318.40506596306074</v>
      </c>
      <c r="X220" s="77" t="s">
        <v>141</v>
      </c>
      <c r="Y220" s="32" t="s">
        <v>141</v>
      </c>
      <c r="Z220" s="32" t="s">
        <v>141</v>
      </c>
      <c r="AA220" s="32" t="s">
        <v>141</v>
      </c>
      <c r="AB220" s="32" t="s">
        <v>141</v>
      </c>
      <c r="AC220" s="77">
        <v>281.18</v>
      </c>
      <c r="AD220" s="32" t="s">
        <v>141</v>
      </c>
      <c r="AE220" s="32">
        <v>281.18</v>
      </c>
      <c r="AF220" s="32">
        <v>146.41</v>
      </c>
      <c r="AG220" s="98">
        <f t="shared" si="65"/>
        <v>281.18</v>
      </c>
      <c r="AH220" s="77" t="s">
        <v>141</v>
      </c>
      <c r="AI220" s="32" t="s">
        <v>141</v>
      </c>
      <c r="AJ220" s="32" t="s">
        <v>141</v>
      </c>
      <c r="AK220" s="32" t="s">
        <v>141</v>
      </c>
      <c r="AL220" s="99" t="str">
        <f t="shared" si="66"/>
        <v>0, 00</v>
      </c>
      <c r="AM220" s="77">
        <v>839.96</v>
      </c>
      <c r="AN220" s="32" t="s">
        <v>141</v>
      </c>
      <c r="AO220" s="32">
        <v>839.96</v>
      </c>
      <c r="AP220" s="32">
        <v>595.82</v>
      </c>
      <c r="AQ220" s="98">
        <f t="shared" si="57"/>
        <v>839.96</v>
      </c>
      <c r="AR220" s="77">
        <v>38.18</v>
      </c>
      <c r="AS220" s="32" t="s">
        <v>141</v>
      </c>
      <c r="AT220" s="32">
        <v>38.18</v>
      </c>
      <c r="AU220" s="32">
        <v>19.28</v>
      </c>
      <c r="AV220" s="98">
        <f t="shared" si="67"/>
        <v>38.18</v>
      </c>
      <c r="AW220" s="67" t="s">
        <v>141</v>
      </c>
      <c r="AX220" s="32" t="s">
        <v>141</v>
      </c>
      <c r="AY220" s="32" t="s">
        <v>141</v>
      </c>
      <c r="AZ220" s="32" t="s">
        <v>141</v>
      </c>
      <c r="BA220" s="11"/>
    </row>
    <row r="221" spans="1:53" ht="14.25">
      <c r="A221" s="14">
        <v>18</v>
      </c>
      <c r="B221" s="14" t="s">
        <v>11</v>
      </c>
      <c r="C221" s="13">
        <v>3</v>
      </c>
      <c r="D221" s="13">
        <v>98.6</v>
      </c>
      <c r="E221" s="31">
        <v>7012.48</v>
      </c>
      <c r="F221" s="32" t="s">
        <v>141</v>
      </c>
      <c r="G221" s="31">
        <v>7012.48</v>
      </c>
      <c r="H221" s="31">
        <v>7719.48</v>
      </c>
      <c r="I221" s="33">
        <f t="shared" si="52"/>
        <v>2479.3464907651714</v>
      </c>
      <c r="J221" s="33">
        <v>0</v>
      </c>
      <c r="K221" s="31">
        <f t="shared" si="53"/>
        <v>2479.3464907651714</v>
      </c>
      <c r="L221" s="31">
        <f t="shared" si="54"/>
        <v>2729.314828496042</v>
      </c>
      <c r="M221" s="31">
        <f t="shared" si="58"/>
        <v>2479.3464907651714</v>
      </c>
      <c r="N221" s="31">
        <f>E221/3.79*2.17</f>
        <v>4015.061108179419</v>
      </c>
      <c r="O221" s="31">
        <v>0</v>
      </c>
      <c r="P221" s="31">
        <f>G221/3.79*2.17</f>
        <v>4015.061108179419</v>
      </c>
      <c r="Q221" s="31">
        <f>H221/3.79*2.17</f>
        <v>4419.860580474934</v>
      </c>
      <c r="R221" s="31">
        <f t="shared" si="61"/>
        <v>4015.061108179419</v>
      </c>
      <c r="S221" s="31">
        <f>E221/3.79*0.28</f>
        <v>518.0724010554089</v>
      </c>
      <c r="T221" s="31">
        <v>0</v>
      </c>
      <c r="U221" s="31">
        <f>G221/3.79*0.28</f>
        <v>518.0724010554089</v>
      </c>
      <c r="V221" s="31">
        <f>H221/3.79*0.28</f>
        <v>570.3045910290238</v>
      </c>
      <c r="W221" s="63">
        <f t="shared" si="64"/>
        <v>518.0724010554089</v>
      </c>
      <c r="X221" s="77" t="s">
        <v>141</v>
      </c>
      <c r="Y221" s="32" t="s">
        <v>141</v>
      </c>
      <c r="Z221" s="32" t="s">
        <v>141</v>
      </c>
      <c r="AA221" s="32" t="s">
        <v>141</v>
      </c>
      <c r="AB221" s="32" t="s">
        <v>141</v>
      </c>
      <c r="AC221" s="77">
        <v>457.52</v>
      </c>
      <c r="AD221" s="32" t="s">
        <v>141</v>
      </c>
      <c r="AE221" s="32">
        <v>457.52</v>
      </c>
      <c r="AF221" s="32">
        <v>22.94</v>
      </c>
      <c r="AG221" s="98">
        <f t="shared" si="65"/>
        <v>457.52</v>
      </c>
      <c r="AH221" s="77" t="s">
        <v>141</v>
      </c>
      <c r="AI221" s="32" t="s">
        <v>141</v>
      </c>
      <c r="AJ221" s="32" t="s">
        <v>141</v>
      </c>
      <c r="AK221" s="32" t="s">
        <v>141</v>
      </c>
      <c r="AL221" s="99" t="str">
        <f t="shared" si="66"/>
        <v>0, 00</v>
      </c>
      <c r="AM221" s="75">
        <v>1366.54</v>
      </c>
      <c r="AN221" s="32" t="s">
        <v>141</v>
      </c>
      <c r="AO221" s="31">
        <v>1366.54</v>
      </c>
      <c r="AP221" s="31">
        <v>1600.45</v>
      </c>
      <c r="AQ221" s="98">
        <f t="shared" si="57"/>
        <v>1366.54</v>
      </c>
      <c r="AR221" s="77" t="s">
        <v>141</v>
      </c>
      <c r="AS221" s="32" t="s">
        <v>141</v>
      </c>
      <c r="AT221" s="32" t="s">
        <v>141</v>
      </c>
      <c r="AU221" s="32" t="s">
        <v>141</v>
      </c>
      <c r="AV221" s="98" t="str">
        <f t="shared" si="67"/>
        <v>0, 00</v>
      </c>
      <c r="AW221" s="67" t="s">
        <v>141</v>
      </c>
      <c r="AX221" s="32" t="s">
        <v>141</v>
      </c>
      <c r="AY221" s="32" t="s">
        <v>141</v>
      </c>
      <c r="AZ221" s="32" t="s">
        <v>141</v>
      </c>
      <c r="BA221" s="11"/>
    </row>
    <row r="222" spans="1:53" ht="14.25">
      <c r="A222" s="14">
        <v>19</v>
      </c>
      <c r="B222" s="14" t="s">
        <v>11</v>
      </c>
      <c r="C222" s="13">
        <v>10</v>
      </c>
      <c r="D222" s="13">
        <v>61.3</v>
      </c>
      <c r="E222" s="32" t="s">
        <v>141</v>
      </c>
      <c r="F222" s="32" t="s">
        <v>141</v>
      </c>
      <c r="G222" s="32" t="s">
        <v>141</v>
      </c>
      <c r="H222" s="32" t="s">
        <v>141</v>
      </c>
      <c r="I222" s="33">
        <v>0</v>
      </c>
      <c r="J222" s="33">
        <v>0</v>
      </c>
      <c r="K222" s="31">
        <v>0</v>
      </c>
      <c r="L222" s="31">
        <v>0</v>
      </c>
      <c r="M222" s="31">
        <f t="shared" si="58"/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f t="shared" si="61"/>
        <v>0</v>
      </c>
      <c r="S222" s="31">
        <v>0</v>
      </c>
      <c r="T222" s="31">
        <v>0</v>
      </c>
      <c r="U222" s="31">
        <v>0</v>
      </c>
      <c r="V222" s="31">
        <v>0</v>
      </c>
      <c r="W222" s="63">
        <f t="shared" si="64"/>
        <v>0</v>
      </c>
      <c r="X222" s="77" t="s">
        <v>141</v>
      </c>
      <c r="Y222" s="32" t="s">
        <v>141</v>
      </c>
      <c r="Z222" s="32" t="s">
        <v>141</v>
      </c>
      <c r="AA222" s="32" t="s">
        <v>141</v>
      </c>
      <c r="AB222" s="32" t="s">
        <v>141</v>
      </c>
      <c r="AC222" s="77" t="s">
        <v>141</v>
      </c>
      <c r="AD222" s="32" t="s">
        <v>141</v>
      </c>
      <c r="AE222" s="32" t="s">
        <v>141</v>
      </c>
      <c r="AF222" s="32" t="s">
        <v>141</v>
      </c>
      <c r="AG222" s="98" t="str">
        <f t="shared" si="65"/>
        <v>0, 00</v>
      </c>
      <c r="AH222" s="77">
        <v>423</v>
      </c>
      <c r="AI222" s="32" t="s">
        <v>141</v>
      </c>
      <c r="AJ222" s="32">
        <v>423</v>
      </c>
      <c r="AK222" s="32">
        <v>423.3</v>
      </c>
      <c r="AL222" s="99">
        <f t="shared" si="66"/>
        <v>423</v>
      </c>
      <c r="AM222" s="77" t="s">
        <v>141</v>
      </c>
      <c r="AN222" s="32" t="s">
        <v>141</v>
      </c>
      <c r="AO222" s="32" t="s">
        <v>141</v>
      </c>
      <c r="AP222" s="32" t="s">
        <v>141</v>
      </c>
      <c r="AQ222" s="98" t="str">
        <f t="shared" si="57"/>
        <v>0, 00</v>
      </c>
      <c r="AR222" s="77" t="s">
        <v>141</v>
      </c>
      <c r="AS222" s="32" t="s">
        <v>141</v>
      </c>
      <c r="AT222" s="32" t="s">
        <v>141</v>
      </c>
      <c r="AU222" s="32" t="s">
        <v>141</v>
      </c>
      <c r="AV222" s="98" t="str">
        <f t="shared" si="67"/>
        <v>0, 00</v>
      </c>
      <c r="AW222" s="67" t="s">
        <v>141</v>
      </c>
      <c r="AX222" s="32" t="s">
        <v>141</v>
      </c>
      <c r="AY222" s="32" t="s">
        <v>141</v>
      </c>
      <c r="AZ222" s="32" t="s">
        <v>141</v>
      </c>
      <c r="BA222" s="11"/>
    </row>
    <row r="223" spans="1:53" ht="14.25">
      <c r="A223" s="14">
        <v>20</v>
      </c>
      <c r="B223" s="14" t="s">
        <v>46</v>
      </c>
      <c r="C223" s="13">
        <v>6</v>
      </c>
      <c r="D223" s="13">
        <v>370.7</v>
      </c>
      <c r="E223" s="31">
        <v>26285.92</v>
      </c>
      <c r="F223" s="32" t="s">
        <v>141</v>
      </c>
      <c r="G223" s="31">
        <v>26286.92</v>
      </c>
      <c r="H223" s="31">
        <v>35484.54</v>
      </c>
      <c r="I223" s="33">
        <f t="shared" si="52"/>
        <v>9293.702585751978</v>
      </c>
      <c r="J223" s="33">
        <v>0</v>
      </c>
      <c r="K223" s="31">
        <f t="shared" si="53"/>
        <v>9294.056147757256</v>
      </c>
      <c r="L223" s="31">
        <f t="shared" si="54"/>
        <v>12545.98511873351</v>
      </c>
      <c r="M223" s="31">
        <f t="shared" si="58"/>
        <v>9294.056147757256</v>
      </c>
      <c r="N223" s="31">
        <f>E223/3.79*2.17</f>
        <v>15050.249709762531</v>
      </c>
      <c r="O223" s="31">
        <v>0</v>
      </c>
      <c r="P223" s="31">
        <f aca="true" t="shared" si="70" ref="P223:Q226">G223/3.79*2.17</f>
        <v>15050.822269129285</v>
      </c>
      <c r="Q223" s="31">
        <f t="shared" si="70"/>
        <v>20317.00575197889</v>
      </c>
      <c r="R223" s="31">
        <f t="shared" si="61"/>
        <v>15050.822269129285</v>
      </c>
      <c r="S223" s="31">
        <f>E223/3.79*0.28</f>
        <v>1941.967704485488</v>
      </c>
      <c r="T223" s="31">
        <v>0</v>
      </c>
      <c r="U223" s="31">
        <f aca="true" t="shared" si="71" ref="U223:V226">G223/3.79*0.28</f>
        <v>1942.0415831134565</v>
      </c>
      <c r="V223" s="31">
        <f t="shared" si="71"/>
        <v>2621.549129287599</v>
      </c>
      <c r="W223" s="63">
        <f t="shared" si="64"/>
        <v>1942.0415831134565</v>
      </c>
      <c r="X223" s="77" t="s">
        <v>141</v>
      </c>
      <c r="Y223" s="32" t="s">
        <v>141</v>
      </c>
      <c r="Z223" s="32" t="s">
        <v>141</v>
      </c>
      <c r="AA223" s="32" t="s">
        <v>141</v>
      </c>
      <c r="AB223" s="32" t="s">
        <v>141</v>
      </c>
      <c r="AC223" s="75">
        <v>1714.96</v>
      </c>
      <c r="AD223" s="32" t="s">
        <v>141</v>
      </c>
      <c r="AE223" s="31">
        <v>1714.96</v>
      </c>
      <c r="AF223" s="32">
        <v>680.01</v>
      </c>
      <c r="AG223" s="98">
        <f t="shared" si="65"/>
        <v>1714.96</v>
      </c>
      <c r="AH223" s="77" t="s">
        <v>141</v>
      </c>
      <c r="AI223" s="32" t="s">
        <v>141</v>
      </c>
      <c r="AJ223" s="32" t="s">
        <v>141</v>
      </c>
      <c r="AK223" s="32" t="s">
        <v>141</v>
      </c>
      <c r="AL223" s="99" t="str">
        <f t="shared" si="66"/>
        <v>0, 00</v>
      </c>
      <c r="AM223" s="75">
        <v>5122.68</v>
      </c>
      <c r="AN223" s="32" t="s">
        <v>141</v>
      </c>
      <c r="AO223" s="31">
        <v>5122.68</v>
      </c>
      <c r="AP223" s="31">
        <v>3296.28</v>
      </c>
      <c r="AQ223" s="98">
        <f t="shared" si="57"/>
        <v>5122.68</v>
      </c>
      <c r="AR223" s="77" t="s">
        <v>141</v>
      </c>
      <c r="AS223" s="32" t="s">
        <v>141</v>
      </c>
      <c r="AT223" s="32" t="s">
        <v>141</v>
      </c>
      <c r="AU223" s="32" t="s">
        <v>141</v>
      </c>
      <c r="AV223" s="98" t="str">
        <f t="shared" si="67"/>
        <v>0, 00</v>
      </c>
      <c r="AW223" s="67" t="s">
        <v>141</v>
      </c>
      <c r="AX223" s="32" t="s">
        <v>141</v>
      </c>
      <c r="AY223" s="32" t="s">
        <v>141</v>
      </c>
      <c r="AZ223" s="32" t="s">
        <v>141</v>
      </c>
      <c r="BA223" s="11"/>
    </row>
    <row r="224" spans="1:53" ht="14.25">
      <c r="A224" s="14">
        <v>21</v>
      </c>
      <c r="B224" s="14" t="s">
        <v>47</v>
      </c>
      <c r="C224" s="13">
        <v>10</v>
      </c>
      <c r="D224" s="13">
        <v>292.3</v>
      </c>
      <c r="E224" s="31">
        <v>16926.48</v>
      </c>
      <c r="F224" s="32" t="s">
        <v>141</v>
      </c>
      <c r="G224" s="31">
        <v>16926.48</v>
      </c>
      <c r="H224" s="31">
        <v>10113.35</v>
      </c>
      <c r="I224" s="33">
        <f t="shared" si="52"/>
        <v>5984.5602110817945</v>
      </c>
      <c r="J224" s="33">
        <v>0</v>
      </c>
      <c r="K224" s="31">
        <f t="shared" si="53"/>
        <v>5984.5602110817945</v>
      </c>
      <c r="L224" s="31">
        <f t="shared" si="54"/>
        <v>3575.696306068602</v>
      </c>
      <c r="M224" s="31">
        <f t="shared" si="58"/>
        <v>5984.5602110817945</v>
      </c>
      <c r="N224" s="31">
        <f>E224/3.79*2.17</f>
        <v>9691.414670184697</v>
      </c>
      <c r="O224" s="31">
        <v>0</v>
      </c>
      <c r="P224" s="31">
        <f t="shared" si="70"/>
        <v>9691.414670184697</v>
      </c>
      <c r="Q224" s="31">
        <f t="shared" si="70"/>
        <v>5790.49327176781</v>
      </c>
      <c r="R224" s="31">
        <f t="shared" si="61"/>
        <v>9691.414670184697</v>
      </c>
      <c r="S224" s="31">
        <f>E224/3.79*0.28</f>
        <v>1250.5051187335093</v>
      </c>
      <c r="T224" s="31">
        <v>0</v>
      </c>
      <c r="U224" s="31">
        <f t="shared" si="71"/>
        <v>1250.5051187335093</v>
      </c>
      <c r="V224" s="31">
        <f t="shared" si="71"/>
        <v>747.1604221635885</v>
      </c>
      <c r="W224" s="63">
        <f t="shared" si="64"/>
        <v>1250.5051187335093</v>
      </c>
      <c r="X224" s="77" t="s">
        <v>141</v>
      </c>
      <c r="Y224" s="32" t="s">
        <v>141</v>
      </c>
      <c r="Z224" s="32" t="s">
        <v>141</v>
      </c>
      <c r="AA224" s="32" t="s">
        <v>141</v>
      </c>
      <c r="AB224" s="32" t="s">
        <v>141</v>
      </c>
      <c r="AC224" s="75">
        <v>1104.3</v>
      </c>
      <c r="AD224" s="32" t="s">
        <v>141</v>
      </c>
      <c r="AE224" s="31">
        <v>1104.3</v>
      </c>
      <c r="AF224" s="32">
        <v>46.13</v>
      </c>
      <c r="AG224" s="98">
        <f t="shared" si="65"/>
        <v>1104.3</v>
      </c>
      <c r="AH224" s="77" t="s">
        <v>141</v>
      </c>
      <c r="AI224" s="32" t="s">
        <v>141</v>
      </c>
      <c r="AJ224" s="32" t="s">
        <v>141</v>
      </c>
      <c r="AK224" s="32" t="s">
        <v>141</v>
      </c>
      <c r="AL224" s="99" t="str">
        <f t="shared" si="66"/>
        <v>0, 00</v>
      </c>
      <c r="AM224" s="75">
        <v>3298.78</v>
      </c>
      <c r="AN224" s="32" t="s">
        <v>141</v>
      </c>
      <c r="AO224" s="31">
        <v>3298.78</v>
      </c>
      <c r="AP224" s="31">
        <v>1581.4</v>
      </c>
      <c r="AQ224" s="98">
        <f t="shared" si="57"/>
        <v>3298.78</v>
      </c>
      <c r="AR224" s="77" t="s">
        <v>141</v>
      </c>
      <c r="AS224" s="32" t="s">
        <v>141</v>
      </c>
      <c r="AT224" s="32" t="s">
        <v>141</v>
      </c>
      <c r="AU224" s="32" t="s">
        <v>141</v>
      </c>
      <c r="AV224" s="98" t="str">
        <f t="shared" si="67"/>
        <v>0, 00</v>
      </c>
      <c r="AW224" s="67" t="s">
        <v>141</v>
      </c>
      <c r="AX224" s="32" t="s">
        <v>141</v>
      </c>
      <c r="AY224" s="32" t="s">
        <v>141</v>
      </c>
      <c r="AZ224" s="32" t="s">
        <v>141</v>
      </c>
      <c r="BA224" s="11"/>
    </row>
    <row r="225" spans="1:53" ht="14.25">
      <c r="A225" s="14">
        <v>22</v>
      </c>
      <c r="B225" s="14" t="s">
        <v>48</v>
      </c>
      <c r="C225" s="13">
        <v>21</v>
      </c>
      <c r="D225" s="13">
        <v>212.7</v>
      </c>
      <c r="E225" s="31">
        <v>12417.44</v>
      </c>
      <c r="F225" s="32" t="s">
        <v>141</v>
      </c>
      <c r="G225" s="31">
        <v>12417.44</v>
      </c>
      <c r="H225" s="31">
        <v>11882.82</v>
      </c>
      <c r="I225" s="33">
        <f t="shared" si="52"/>
        <v>4390.334986807388</v>
      </c>
      <c r="J225" s="33">
        <v>0</v>
      </c>
      <c r="K225" s="31">
        <f t="shared" si="53"/>
        <v>4390.334986807388</v>
      </c>
      <c r="L225" s="31">
        <f t="shared" si="54"/>
        <v>4201.313667546175</v>
      </c>
      <c r="M225" s="31">
        <f t="shared" si="58"/>
        <v>4390.334986807388</v>
      </c>
      <c r="N225" s="31">
        <f>E225/3.79*2.17</f>
        <v>7109.721583113456</v>
      </c>
      <c r="O225" s="31">
        <v>0</v>
      </c>
      <c r="P225" s="31">
        <f t="shared" si="70"/>
        <v>7109.721583113456</v>
      </c>
      <c r="Q225" s="31">
        <f t="shared" si="70"/>
        <v>6803.619894459103</v>
      </c>
      <c r="R225" s="31">
        <f t="shared" si="61"/>
        <v>7109.721583113456</v>
      </c>
      <c r="S225" s="31">
        <f>E225/3.79*0.28</f>
        <v>917.3834300791557</v>
      </c>
      <c r="T225" s="31">
        <v>0</v>
      </c>
      <c r="U225" s="31">
        <f t="shared" si="71"/>
        <v>917.3834300791557</v>
      </c>
      <c r="V225" s="31">
        <f t="shared" si="71"/>
        <v>877.8864379947231</v>
      </c>
      <c r="W225" s="63">
        <f t="shared" si="64"/>
        <v>917.3834300791557</v>
      </c>
      <c r="X225" s="77" t="s">
        <v>141</v>
      </c>
      <c r="Y225" s="32" t="s">
        <v>141</v>
      </c>
      <c r="Z225" s="32" t="s">
        <v>141</v>
      </c>
      <c r="AA225" s="32" t="s">
        <v>141</v>
      </c>
      <c r="AB225" s="32" t="s">
        <v>141</v>
      </c>
      <c r="AC225" s="77">
        <v>810.14</v>
      </c>
      <c r="AD225" s="32" t="s">
        <v>141</v>
      </c>
      <c r="AE225" s="32">
        <v>810.14</v>
      </c>
      <c r="AF225" s="32">
        <v>402.92</v>
      </c>
      <c r="AG225" s="98">
        <f t="shared" si="65"/>
        <v>810.14</v>
      </c>
      <c r="AH225" s="100">
        <v>1692</v>
      </c>
      <c r="AI225" s="32" t="s">
        <v>141</v>
      </c>
      <c r="AJ225" s="31">
        <v>1692</v>
      </c>
      <c r="AK225" s="31">
        <v>1688.14</v>
      </c>
      <c r="AL225" s="99">
        <f t="shared" si="66"/>
        <v>1692</v>
      </c>
      <c r="AM225" s="75">
        <v>2420.12</v>
      </c>
      <c r="AN225" s="32" t="s">
        <v>141</v>
      </c>
      <c r="AO225" s="31">
        <v>2420.12</v>
      </c>
      <c r="AP225" s="31">
        <v>2165.83</v>
      </c>
      <c r="AQ225" s="98">
        <f t="shared" si="57"/>
        <v>2420.12</v>
      </c>
      <c r="AR225" s="77" t="s">
        <v>141</v>
      </c>
      <c r="AS225" s="32" t="s">
        <v>141</v>
      </c>
      <c r="AT225" s="32" t="s">
        <v>141</v>
      </c>
      <c r="AU225" s="32" t="s">
        <v>142</v>
      </c>
      <c r="AV225" s="98" t="str">
        <f t="shared" si="67"/>
        <v>0, 00</v>
      </c>
      <c r="AW225" s="67" t="s">
        <v>141</v>
      </c>
      <c r="AX225" s="32" t="s">
        <v>141</v>
      </c>
      <c r="AY225" s="32" t="s">
        <v>141</v>
      </c>
      <c r="AZ225" s="32" t="s">
        <v>141</v>
      </c>
      <c r="BA225" s="11"/>
    </row>
    <row r="226" spans="1:53" ht="14.25">
      <c r="A226" s="14">
        <v>23</v>
      </c>
      <c r="B226" s="14" t="s">
        <v>48</v>
      </c>
      <c r="C226" s="13">
        <v>23</v>
      </c>
      <c r="D226" s="13">
        <v>113</v>
      </c>
      <c r="E226" s="31">
        <v>5784.96</v>
      </c>
      <c r="F226" s="32" t="s">
        <v>141</v>
      </c>
      <c r="G226" s="31">
        <v>5784.96</v>
      </c>
      <c r="H226" s="31">
        <v>6052.95</v>
      </c>
      <c r="I226" s="33">
        <f t="shared" si="52"/>
        <v>2045.3420580474933</v>
      </c>
      <c r="J226" s="33">
        <v>0</v>
      </c>
      <c r="K226" s="31">
        <f t="shared" si="53"/>
        <v>2045.3420580474933</v>
      </c>
      <c r="L226" s="31">
        <f t="shared" si="54"/>
        <v>2140.0931398416888</v>
      </c>
      <c r="M226" s="31">
        <f t="shared" si="58"/>
        <v>2045.3420580474933</v>
      </c>
      <c r="N226" s="31">
        <f>E226/3.79*2.17</f>
        <v>3312.233034300791</v>
      </c>
      <c r="O226" s="31">
        <v>0</v>
      </c>
      <c r="P226" s="31">
        <f t="shared" si="70"/>
        <v>3312.233034300791</v>
      </c>
      <c r="Q226" s="31">
        <f t="shared" si="70"/>
        <v>3465.6732189973613</v>
      </c>
      <c r="R226" s="31">
        <f t="shared" si="61"/>
        <v>3312.233034300791</v>
      </c>
      <c r="S226" s="31">
        <f>E226/3.79*0.28</f>
        <v>427.384907651715</v>
      </c>
      <c r="T226" s="31">
        <v>0</v>
      </c>
      <c r="U226" s="31">
        <f t="shared" si="71"/>
        <v>427.384907651715</v>
      </c>
      <c r="V226" s="31">
        <f t="shared" si="71"/>
        <v>447.1836411609499</v>
      </c>
      <c r="W226" s="63">
        <f t="shared" si="64"/>
        <v>427.384907651715</v>
      </c>
      <c r="X226" s="77" t="s">
        <v>141</v>
      </c>
      <c r="Y226" s="32" t="s">
        <v>141</v>
      </c>
      <c r="Z226" s="32" t="s">
        <v>141</v>
      </c>
      <c r="AA226" s="32" t="s">
        <v>141</v>
      </c>
      <c r="AB226" s="32" t="s">
        <v>141</v>
      </c>
      <c r="AC226" s="77">
        <v>262.62</v>
      </c>
      <c r="AD226" s="32" t="s">
        <v>141</v>
      </c>
      <c r="AE226" s="32">
        <v>262.62</v>
      </c>
      <c r="AF226" s="32">
        <v>211.47</v>
      </c>
      <c r="AG226" s="98">
        <f t="shared" si="65"/>
        <v>262.62</v>
      </c>
      <c r="AH226" s="77">
        <v>846</v>
      </c>
      <c r="AI226" s="32" t="s">
        <v>141</v>
      </c>
      <c r="AJ226" s="32">
        <v>846</v>
      </c>
      <c r="AK226" s="32">
        <v>825.15</v>
      </c>
      <c r="AL226" s="99">
        <f t="shared" si="66"/>
        <v>846</v>
      </c>
      <c r="AM226" s="75">
        <v>1053.22</v>
      </c>
      <c r="AN226" s="32" t="s">
        <v>141</v>
      </c>
      <c r="AO226" s="31">
        <v>1053.22</v>
      </c>
      <c r="AP226" s="31">
        <v>1067.96</v>
      </c>
      <c r="AQ226" s="98">
        <f t="shared" si="57"/>
        <v>1053.22</v>
      </c>
      <c r="AR226" s="77" t="s">
        <v>141</v>
      </c>
      <c r="AS226" s="32" t="s">
        <v>141</v>
      </c>
      <c r="AT226" s="32" t="s">
        <v>141</v>
      </c>
      <c r="AU226" s="32" t="s">
        <v>141</v>
      </c>
      <c r="AV226" s="98" t="str">
        <f t="shared" si="67"/>
        <v>0, 00</v>
      </c>
      <c r="AW226" s="67" t="s">
        <v>141</v>
      </c>
      <c r="AX226" s="32" t="s">
        <v>141</v>
      </c>
      <c r="AY226" s="32" t="s">
        <v>141</v>
      </c>
      <c r="AZ226" s="32" t="s">
        <v>141</v>
      </c>
      <c r="BA226" s="11"/>
    </row>
    <row r="227" spans="1:53" ht="14.25">
      <c r="A227" s="14">
        <v>24</v>
      </c>
      <c r="B227" s="14" t="s">
        <v>48</v>
      </c>
      <c r="C227" s="13">
        <v>25</v>
      </c>
      <c r="D227" s="13">
        <v>124.7</v>
      </c>
      <c r="E227" s="32" t="s">
        <v>141</v>
      </c>
      <c r="F227" s="32" t="s">
        <v>141</v>
      </c>
      <c r="G227" s="32" t="s">
        <v>141</v>
      </c>
      <c r="H227" s="32">
        <v>53.24</v>
      </c>
      <c r="I227" s="33">
        <v>0</v>
      </c>
      <c r="J227" s="33">
        <v>0</v>
      </c>
      <c r="K227" s="31">
        <v>0</v>
      </c>
      <c r="L227" s="31">
        <f t="shared" si="54"/>
        <v>18.82364116094987</v>
      </c>
      <c r="M227" s="31">
        <f t="shared" si="58"/>
        <v>0</v>
      </c>
      <c r="N227" s="31">
        <v>0</v>
      </c>
      <c r="O227" s="31">
        <v>0</v>
      </c>
      <c r="P227" s="31">
        <v>0</v>
      </c>
      <c r="Q227" s="31">
        <f>H227/3.79*2.17</f>
        <v>30.48306068601583</v>
      </c>
      <c r="R227" s="31">
        <f t="shared" si="61"/>
        <v>0</v>
      </c>
      <c r="S227" s="31">
        <v>0</v>
      </c>
      <c r="T227" s="31">
        <v>0</v>
      </c>
      <c r="U227" s="31">
        <v>0</v>
      </c>
      <c r="V227" s="31">
        <f>H227/3.79*0.28</f>
        <v>3.933298153034301</v>
      </c>
      <c r="W227" s="63">
        <f t="shared" si="64"/>
        <v>0</v>
      </c>
      <c r="X227" s="77" t="s">
        <v>141</v>
      </c>
      <c r="Y227" s="32" t="s">
        <v>141</v>
      </c>
      <c r="Z227" s="32" t="s">
        <v>141</v>
      </c>
      <c r="AA227" s="32" t="s">
        <v>141</v>
      </c>
      <c r="AB227" s="32" t="s">
        <v>141</v>
      </c>
      <c r="AC227" s="77" t="s">
        <v>141</v>
      </c>
      <c r="AD227" s="32" t="s">
        <v>141</v>
      </c>
      <c r="AE227" s="32" t="s">
        <v>141</v>
      </c>
      <c r="AF227" s="32" t="s">
        <v>141</v>
      </c>
      <c r="AG227" s="98" t="str">
        <f t="shared" si="65"/>
        <v>0, 00</v>
      </c>
      <c r="AH227" s="75">
        <v>3807</v>
      </c>
      <c r="AI227" s="32" t="s">
        <v>141</v>
      </c>
      <c r="AJ227" s="31">
        <v>3807</v>
      </c>
      <c r="AK227" s="31">
        <v>2619.47</v>
      </c>
      <c r="AL227" s="99">
        <f t="shared" si="66"/>
        <v>3807</v>
      </c>
      <c r="AM227" s="77" t="s">
        <v>141</v>
      </c>
      <c r="AN227" s="32" t="s">
        <v>141</v>
      </c>
      <c r="AO227" s="32" t="s">
        <v>141</v>
      </c>
      <c r="AP227" s="32" t="s">
        <v>141</v>
      </c>
      <c r="AQ227" s="98" t="str">
        <f t="shared" si="57"/>
        <v>0, 00</v>
      </c>
      <c r="AR227" s="77" t="s">
        <v>141</v>
      </c>
      <c r="AS227" s="32" t="s">
        <v>141</v>
      </c>
      <c r="AT227" s="32" t="s">
        <v>141</v>
      </c>
      <c r="AU227" s="32" t="s">
        <v>141</v>
      </c>
      <c r="AV227" s="98" t="str">
        <f t="shared" si="67"/>
        <v>0, 00</v>
      </c>
      <c r="AW227" s="67" t="s">
        <v>141</v>
      </c>
      <c r="AX227" s="32" t="s">
        <v>141</v>
      </c>
      <c r="AY227" s="32" t="s">
        <v>141</v>
      </c>
      <c r="AZ227" s="32" t="s">
        <v>141</v>
      </c>
      <c r="BA227" s="11"/>
    </row>
    <row r="228" spans="1:53" ht="14.25">
      <c r="A228" s="14">
        <v>25</v>
      </c>
      <c r="B228" s="14" t="s">
        <v>48</v>
      </c>
      <c r="C228" s="13">
        <v>27</v>
      </c>
      <c r="D228" s="13">
        <v>116.9</v>
      </c>
      <c r="E228" s="31">
        <v>6230.16</v>
      </c>
      <c r="F228" s="32" t="s">
        <v>141</v>
      </c>
      <c r="G228" s="31">
        <v>6230.16</v>
      </c>
      <c r="H228" s="31">
        <v>3271.53</v>
      </c>
      <c r="I228" s="33">
        <f t="shared" si="52"/>
        <v>2202.747862796834</v>
      </c>
      <c r="J228" s="33">
        <v>0</v>
      </c>
      <c r="K228" s="31">
        <f t="shared" si="53"/>
        <v>2202.747862796834</v>
      </c>
      <c r="L228" s="31">
        <f t="shared" si="54"/>
        <v>1156.6887071240108</v>
      </c>
      <c r="M228" s="31">
        <f t="shared" si="58"/>
        <v>2202.747862796834</v>
      </c>
      <c r="N228" s="31">
        <f>E228/3.79*2.17</f>
        <v>3567.136464379947</v>
      </c>
      <c r="O228" s="31">
        <v>0</v>
      </c>
      <c r="P228" s="31">
        <f>G228/3.79*2.17</f>
        <v>3567.136464379947</v>
      </c>
      <c r="Q228" s="31">
        <f>H228/3.79*2.17</f>
        <v>1873.1451451187336</v>
      </c>
      <c r="R228" s="31">
        <f t="shared" si="61"/>
        <v>3567.136464379947</v>
      </c>
      <c r="S228" s="31">
        <f>E228/3.79*0.28</f>
        <v>460.275672823219</v>
      </c>
      <c r="T228" s="31">
        <v>0</v>
      </c>
      <c r="U228" s="31">
        <f>G228/3.79*0.28</f>
        <v>460.275672823219</v>
      </c>
      <c r="V228" s="31">
        <f>H228/3.79*0.28</f>
        <v>241.69614775725597</v>
      </c>
      <c r="W228" s="63">
        <f t="shared" si="64"/>
        <v>460.275672823219</v>
      </c>
      <c r="X228" s="77" t="s">
        <v>141</v>
      </c>
      <c r="Y228" s="32" t="s">
        <v>141</v>
      </c>
      <c r="Z228" s="32" t="s">
        <v>141</v>
      </c>
      <c r="AA228" s="32" t="s">
        <v>141</v>
      </c>
      <c r="AB228" s="32" t="s">
        <v>141</v>
      </c>
      <c r="AC228" s="77">
        <v>406.46</v>
      </c>
      <c r="AD228" s="32" t="s">
        <v>141</v>
      </c>
      <c r="AE228" s="32">
        <v>406.46</v>
      </c>
      <c r="AF228" s="32">
        <v>142.3</v>
      </c>
      <c r="AG228" s="98">
        <f t="shared" si="65"/>
        <v>406.46</v>
      </c>
      <c r="AH228" s="77" t="s">
        <v>141</v>
      </c>
      <c r="AI228" s="32" t="s">
        <v>141</v>
      </c>
      <c r="AJ228" s="32" t="s">
        <v>141</v>
      </c>
      <c r="AK228" s="32" t="s">
        <v>141</v>
      </c>
      <c r="AL228" s="99" t="str">
        <f t="shared" si="66"/>
        <v>0, 00</v>
      </c>
      <c r="AM228" s="75">
        <v>1214.08</v>
      </c>
      <c r="AN228" s="32" t="s">
        <v>141</v>
      </c>
      <c r="AO228" s="31">
        <v>1214.08</v>
      </c>
      <c r="AP228" s="31">
        <v>592.91</v>
      </c>
      <c r="AQ228" s="98">
        <f t="shared" si="57"/>
        <v>1214.08</v>
      </c>
      <c r="AR228" s="77" t="s">
        <v>141</v>
      </c>
      <c r="AS228" s="32" t="s">
        <v>141</v>
      </c>
      <c r="AT228" s="32" t="s">
        <v>141</v>
      </c>
      <c r="AU228" s="32" t="s">
        <v>141</v>
      </c>
      <c r="AV228" s="98" t="str">
        <f t="shared" si="67"/>
        <v>0, 00</v>
      </c>
      <c r="AW228" s="67" t="s">
        <v>141</v>
      </c>
      <c r="AX228" s="32" t="s">
        <v>141</v>
      </c>
      <c r="AY228" s="32" t="s">
        <v>141</v>
      </c>
      <c r="AZ228" s="32" t="s">
        <v>141</v>
      </c>
      <c r="BA228" s="11"/>
    </row>
    <row r="229" spans="1:53" ht="14.25">
      <c r="A229" s="14">
        <v>26</v>
      </c>
      <c r="B229" s="14" t="s">
        <v>49</v>
      </c>
      <c r="C229" s="13">
        <v>61</v>
      </c>
      <c r="D229" s="13">
        <v>182.6</v>
      </c>
      <c r="E229" s="31">
        <v>8577.04</v>
      </c>
      <c r="F229" s="32" t="s">
        <v>141</v>
      </c>
      <c r="G229" s="31">
        <v>8577.04</v>
      </c>
      <c r="H229" s="31">
        <v>15560.49</v>
      </c>
      <c r="I229" s="33">
        <f t="shared" si="52"/>
        <v>3032.5154617414255</v>
      </c>
      <c r="J229" s="33">
        <v>0</v>
      </c>
      <c r="K229" s="31">
        <f t="shared" si="53"/>
        <v>3032.5154617414255</v>
      </c>
      <c r="L229" s="31">
        <f t="shared" si="54"/>
        <v>5501.598047493404</v>
      </c>
      <c r="M229" s="31">
        <f t="shared" si="58"/>
        <v>3032.5154617414255</v>
      </c>
      <c r="N229" s="31">
        <f>E229/3.79*2.17</f>
        <v>4910.864591029024</v>
      </c>
      <c r="O229" s="31">
        <v>0</v>
      </c>
      <c r="P229" s="31">
        <f>G229/3.79*2.17</f>
        <v>4910.864591029024</v>
      </c>
      <c r="Q229" s="31">
        <f>H229/3.79*2.17</f>
        <v>8909.304300791557</v>
      </c>
      <c r="R229" s="31">
        <f t="shared" si="61"/>
        <v>4910.864591029024</v>
      </c>
      <c r="S229" s="31">
        <f>E229/3.79*0.28</f>
        <v>633.6599472295516</v>
      </c>
      <c r="T229" s="31">
        <v>0</v>
      </c>
      <c r="U229" s="31">
        <f>G229/3.79*0.28</f>
        <v>633.6599472295516</v>
      </c>
      <c r="V229" s="31">
        <f>H229/3.79*0.28</f>
        <v>1149.5876517150396</v>
      </c>
      <c r="W229" s="63">
        <f t="shared" si="64"/>
        <v>633.6599472295516</v>
      </c>
      <c r="X229" s="77" t="s">
        <v>141</v>
      </c>
      <c r="Y229" s="32" t="s">
        <v>141</v>
      </c>
      <c r="Z229" s="32" t="s">
        <v>141</v>
      </c>
      <c r="AA229" s="32" t="s">
        <v>141</v>
      </c>
      <c r="AB229" s="32" t="s">
        <v>141</v>
      </c>
      <c r="AC229" s="77">
        <v>559.6</v>
      </c>
      <c r="AD229" s="32" t="s">
        <v>141</v>
      </c>
      <c r="AE229" s="32">
        <v>559.6</v>
      </c>
      <c r="AF229" s="32">
        <v>345.72</v>
      </c>
      <c r="AG229" s="98">
        <f t="shared" si="65"/>
        <v>559.6</v>
      </c>
      <c r="AH229" s="77">
        <v>423</v>
      </c>
      <c r="AI229" s="32" t="s">
        <v>141</v>
      </c>
      <c r="AJ229" s="31">
        <v>423</v>
      </c>
      <c r="AK229" s="32" t="s">
        <v>141</v>
      </c>
      <c r="AL229" s="99">
        <f t="shared" si="66"/>
        <v>423</v>
      </c>
      <c r="AM229" s="75">
        <v>1671.56</v>
      </c>
      <c r="AN229" s="32" t="s">
        <v>141</v>
      </c>
      <c r="AO229" s="31">
        <v>1671.56</v>
      </c>
      <c r="AP229" s="31">
        <v>3258.01</v>
      </c>
      <c r="AQ229" s="98">
        <f t="shared" si="57"/>
        <v>1671.56</v>
      </c>
      <c r="AR229" s="77" t="s">
        <v>141</v>
      </c>
      <c r="AS229" s="32" t="s">
        <v>141</v>
      </c>
      <c r="AT229" s="32" t="s">
        <v>141</v>
      </c>
      <c r="AU229" s="32" t="s">
        <v>141</v>
      </c>
      <c r="AV229" s="98" t="str">
        <f t="shared" si="67"/>
        <v>0, 00</v>
      </c>
      <c r="AW229" s="67" t="s">
        <v>141</v>
      </c>
      <c r="AX229" s="32" t="s">
        <v>141</v>
      </c>
      <c r="AY229" s="32" t="s">
        <v>141</v>
      </c>
      <c r="AZ229" s="32" t="s">
        <v>141</v>
      </c>
      <c r="BA229" s="11"/>
    </row>
    <row r="230" spans="1:53" ht="14.25">
      <c r="A230" s="14">
        <v>27</v>
      </c>
      <c r="B230" s="14" t="s">
        <v>49</v>
      </c>
      <c r="C230" s="13">
        <v>69</v>
      </c>
      <c r="D230" s="13">
        <v>33.6</v>
      </c>
      <c r="E230" s="32" t="s">
        <v>141</v>
      </c>
      <c r="F230" s="32" t="s">
        <v>141</v>
      </c>
      <c r="G230" s="32" t="s">
        <v>141</v>
      </c>
      <c r="H230" s="32" t="s">
        <v>141</v>
      </c>
      <c r="I230" s="33">
        <v>0</v>
      </c>
      <c r="J230" s="33">
        <v>0</v>
      </c>
      <c r="K230" s="31">
        <v>0</v>
      </c>
      <c r="L230" s="31">
        <v>0</v>
      </c>
      <c r="M230" s="31">
        <f t="shared" si="58"/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f t="shared" si="61"/>
        <v>0</v>
      </c>
      <c r="S230" s="31">
        <v>0</v>
      </c>
      <c r="T230" s="31">
        <v>0</v>
      </c>
      <c r="U230" s="31">
        <v>0</v>
      </c>
      <c r="V230" s="31">
        <v>0</v>
      </c>
      <c r="W230" s="63">
        <f t="shared" si="64"/>
        <v>0</v>
      </c>
      <c r="X230" s="77" t="s">
        <v>141</v>
      </c>
      <c r="Y230" s="32" t="s">
        <v>141</v>
      </c>
      <c r="Z230" s="32" t="s">
        <v>141</v>
      </c>
      <c r="AA230" s="32" t="s">
        <v>141</v>
      </c>
      <c r="AB230" s="32" t="s">
        <v>141</v>
      </c>
      <c r="AC230" s="77" t="s">
        <v>141</v>
      </c>
      <c r="AD230" s="32" t="s">
        <v>141</v>
      </c>
      <c r="AE230" s="32" t="s">
        <v>141</v>
      </c>
      <c r="AF230" s="32" t="s">
        <v>141</v>
      </c>
      <c r="AG230" s="98" t="str">
        <f t="shared" si="65"/>
        <v>0, 00</v>
      </c>
      <c r="AH230" s="77">
        <v>846</v>
      </c>
      <c r="AI230" s="32" t="s">
        <v>141</v>
      </c>
      <c r="AJ230" s="32">
        <v>846</v>
      </c>
      <c r="AK230" s="32" t="s">
        <v>141</v>
      </c>
      <c r="AL230" s="99">
        <f t="shared" si="66"/>
        <v>846</v>
      </c>
      <c r="AM230" s="77" t="s">
        <v>141</v>
      </c>
      <c r="AN230" s="32" t="s">
        <v>141</v>
      </c>
      <c r="AO230" s="32" t="s">
        <v>141</v>
      </c>
      <c r="AP230" s="32" t="s">
        <v>141</v>
      </c>
      <c r="AQ230" s="98" t="str">
        <f t="shared" si="57"/>
        <v>0, 00</v>
      </c>
      <c r="AR230" s="77" t="s">
        <v>141</v>
      </c>
      <c r="AS230" s="32" t="s">
        <v>141</v>
      </c>
      <c r="AT230" s="32" t="s">
        <v>141</v>
      </c>
      <c r="AU230" s="32" t="s">
        <v>141</v>
      </c>
      <c r="AV230" s="98" t="str">
        <f t="shared" si="67"/>
        <v>0, 00</v>
      </c>
      <c r="AW230" s="67" t="s">
        <v>141</v>
      </c>
      <c r="AX230" s="32" t="s">
        <v>141</v>
      </c>
      <c r="AY230" s="32" t="s">
        <v>141</v>
      </c>
      <c r="AZ230" s="32" t="s">
        <v>141</v>
      </c>
      <c r="BA230" s="11"/>
    </row>
    <row r="231" spans="1:53" ht="14.25">
      <c r="A231" s="14">
        <v>28</v>
      </c>
      <c r="B231" s="14" t="s">
        <v>50</v>
      </c>
      <c r="C231" s="13">
        <v>2</v>
      </c>
      <c r="D231" s="13">
        <v>207</v>
      </c>
      <c r="E231" s="31">
        <v>14657.8</v>
      </c>
      <c r="F231" s="32" t="s">
        <v>141</v>
      </c>
      <c r="G231" s="31">
        <v>14657.8</v>
      </c>
      <c r="H231" s="31">
        <v>20218.14</v>
      </c>
      <c r="I231" s="33">
        <f t="shared" si="52"/>
        <v>5182.441160949868</v>
      </c>
      <c r="J231" s="33">
        <v>0</v>
      </c>
      <c r="K231" s="31">
        <f t="shared" si="53"/>
        <v>5182.441160949868</v>
      </c>
      <c r="L231" s="31">
        <f t="shared" si="54"/>
        <v>7148.366121372032</v>
      </c>
      <c r="M231" s="31">
        <f t="shared" si="58"/>
        <v>5182.441160949868</v>
      </c>
      <c r="N231" s="31">
        <f>E231/3.79*2.17</f>
        <v>8392.460686015831</v>
      </c>
      <c r="O231" s="31">
        <v>0</v>
      </c>
      <c r="P231" s="31">
        <f aca="true" t="shared" si="72" ref="P231:Q234">G231/3.79*2.17</f>
        <v>8392.460686015831</v>
      </c>
      <c r="Q231" s="31">
        <f t="shared" si="72"/>
        <v>11576.0854353562</v>
      </c>
      <c r="R231" s="31">
        <f t="shared" si="61"/>
        <v>8392.460686015831</v>
      </c>
      <c r="S231" s="31">
        <f>E231/3.79*0.28</f>
        <v>1082.8981530343008</v>
      </c>
      <c r="T231" s="31">
        <v>0</v>
      </c>
      <c r="U231" s="31">
        <f aca="true" t="shared" si="73" ref="U231:V234">G231/3.79*0.28</f>
        <v>1082.8981530343008</v>
      </c>
      <c r="V231" s="31">
        <f t="shared" si="73"/>
        <v>1493.688443271768</v>
      </c>
      <c r="W231" s="63">
        <f t="shared" si="64"/>
        <v>1082.8981530343008</v>
      </c>
      <c r="X231" s="77" t="s">
        <v>141</v>
      </c>
      <c r="Y231" s="32" t="s">
        <v>141</v>
      </c>
      <c r="Z231" s="32" t="s">
        <v>141</v>
      </c>
      <c r="AA231" s="32" t="s">
        <v>141</v>
      </c>
      <c r="AB231" s="32" t="s">
        <v>141</v>
      </c>
      <c r="AC231" s="77">
        <v>956.3</v>
      </c>
      <c r="AD231" s="32" t="s">
        <v>141</v>
      </c>
      <c r="AE231" s="32">
        <v>956.3</v>
      </c>
      <c r="AF231" s="32">
        <v>99.16</v>
      </c>
      <c r="AG231" s="98">
        <f t="shared" si="65"/>
        <v>956.3</v>
      </c>
      <c r="AH231" s="77" t="s">
        <v>141</v>
      </c>
      <c r="AI231" s="32" t="s">
        <v>141</v>
      </c>
      <c r="AJ231" s="32" t="s">
        <v>141</v>
      </c>
      <c r="AK231" s="32" t="s">
        <v>141</v>
      </c>
      <c r="AL231" s="99" t="str">
        <f t="shared" si="66"/>
        <v>0, 00</v>
      </c>
      <c r="AM231" s="75">
        <v>2856.6</v>
      </c>
      <c r="AN231" s="32" t="s">
        <v>141</v>
      </c>
      <c r="AO231" s="31">
        <v>2856.6</v>
      </c>
      <c r="AP231" s="31">
        <v>3603.59</v>
      </c>
      <c r="AQ231" s="98">
        <f t="shared" si="57"/>
        <v>2856.6</v>
      </c>
      <c r="AR231" s="77" t="s">
        <v>141</v>
      </c>
      <c r="AS231" s="32" t="s">
        <v>141</v>
      </c>
      <c r="AT231" s="32" t="s">
        <v>141</v>
      </c>
      <c r="AU231" s="32" t="s">
        <v>141</v>
      </c>
      <c r="AV231" s="98" t="str">
        <f t="shared" si="67"/>
        <v>0, 00</v>
      </c>
      <c r="AW231" s="67" t="s">
        <v>141</v>
      </c>
      <c r="AX231" s="32" t="s">
        <v>141</v>
      </c>
      <c r="AY231" s="32" t="s">
        <v>141</v>
      </c>
      <c r="AZ231" s="32" t="s">
        <v>141</v>
      </c>
      <c r="BA231" s="11"/>
    </row>
    <row r="232" spans="1:53" ht="14.25">
      <c r="A232" s="14">
        <v>29</v>
      </c>
      <c r="B232" s="14" t="s">
        <v>50</v>
      </c>
      <c r="C232" s="13">
        <v>3</v>
      </c>
      <c r="D232" s="13">
        <v>209.5</v>
      </c>
      <c r="E232" s="31">
        <v>9636.76</v>
      </c>
      <c r="F232" s="32" t="s">
        <v>141</v>
      </c>
      <c r="G232" s="31">
        <v>9636.76</v>
      </c>
      <c r="H232" s="31">
        <v>3044.7</v>
      </c>
      <c r="I232" s="33">
        <f t="shared" si="52"/>
        <v>3407.192189973615</v>
      </c>
      <c r="J232" s="33">
        <v>0</v>
      </c>
      <c r="K232" s="31">
        <f t="shared" si="53"/>
        <v>3407.192189973615</v>
      </c>
      <c r="L232" s="31">
        <f t="shared" si="54"/>
        <v>1076.4902374670185</v>
      </c>
      <c r="M232" s="31">
        <f t="shared" si="58"/>
        <v>3407.192189973615</v>
      </c>
      <c r="N232" s="31">
        <f>E232/3.79*2.17</f>
        <v>5517.617203166226</v>
      </c>
      <c r="O232" s="31">
        <v>0</v>
      </c>
      <c r="P232" s="31">
        <f t="shared" si="72"/>
        <v>5517.617203166226</v>
      </c>
      <c r="Q232" s="31">
        <f t="shared" si="72"/>
        <v>1743.2715039577836</v>
      </c>
      <c r="R232" s="31">
        <f t="shared" si="61"/>
        <v>5517.617203166226</v>
      </c>
      <c r="S232" s="31">
        <f>E232/3.79*0.28</f>
        <v>711.9506068601584</v>
      </c>
      <c r="T232" s="31">
        <v>0</v>
      </c>
      <c r="U232" s="31">
        <f t="shared" si="73"/>
        <v>711.9506068601584</v>
      </c>
      <c r="V232" s="31">
        <f t="shared" si="73"/>
        <v>224.9382585751979</v>
      </c>
      <c r="W232" s="63">
        <f t="shared" si="64"/>
        <v>711.9506068601584</v>
      </c>
      <c r="X232" s="77" t="s">
        <v>141</v>
      </c>
      <c r="Y232" s="32" t="s">
        <v>141</v>
      </c>
      <c r="Z232" s="32" t="s">
        <v>141</v>
      </c>
      <c r="AA232" s="32" t="s">
        <v>141</v>
      </c>
      <c r="AB232" s="32" t="s">
        <v>141</v>
      </c>
      <c r="AC232" s="77">
        <v>628.72</v>
      </c>
      <c r="AD232" s="32" t="s">
        <v>141</v>
      </c>
      <c r="AE232" s="32">
        <v>928.72</v>
      </c>
      <c r="AF232" s="32">
        <v>188.35</v>
      </c>
      <c r="AG232" s="98">
        <f t="shared" si="65"/>
        <v>928.72</v>
      </c>
      <c r="AH232" s="75">
        <v>1692</v>
      </c>
      <c r="AI232" s="32" t="s">
        <v>141</v>
      </c>
      <c r="AJ232" s="31">
        <v>1692</v>
      </c>
      <c r="AK232" s="31">
        <v>1092.78</v>
      </c>
      <c r="AL232" s="99">
        <f t="shared" si="66"/>
        <v>1692</v>
      </c>
      <c r="AM232" s="75">
        <v>1878.04</v>
      </c>
      <c r="AN232" s="32" t="s">
        <v>141</v>
      </c>
      <c r="AO232" s="31">
        <v>1878.04</v>
      </c>
      <c r="AP232" s="32">
        <v>532.71</v>
      </c>
      <c r="AQ232" s="98">
        <f t="shared" si="57"/>
        <v>1878.04</v>
      </c>
      <c r="AR232" s="77" t="s">
        <v>141</v>
      </c>
      <c r="AS232" s="32" t="s">
        <v>141</v>
      </c>
      <c r="AT232" s="32" t="s">
        <v>141</v>
      </c>
      <c r="AU232" s="32" t="s">
        <v>141</v>
      </c>
      <c r="AV232" s="98" t="str">
        <f t="shared" si="67"/>
        <v>0, 00</v>
      </c>
      <c r="AW232" s="67" t="s">
        <v>141</v>
      </c>
      <c r="AX232" s="32" t="s">
        <v>141</v>
      </c>
      <c r="AY232" s="32" t="s">
        <v>141</v>
      </c>
      <c r="AZ232" s="32" t="s">
        <v>141</v>
      </c>
      <c r="BA232" s="11"/>
    </row>
    <row r="233" spans="1:53" ht="14.25">
      <c r="A233" s="14">
        <v>30</v>
      </c>
      <c r="B233" s="14" t="s">
        <v>25</v>
      </c>
      <c r="C233" s="13">
        <v>44</v>
      </c>
      <c r="D233" s="13">
        <v>207.7</v>
      </c>
      <c r="E233" s="31">
        <v>9195.8</v>
      </c>
      <c r="F233" s="32" t="s">
        <v>141</v>
      </c>
      <c r="G233" s="31">
        <v>9195.8</v>
      </c>
      <c r="H233" s="31">
        <v>8825.51</v>
      </c>
      <c r="I233" s="33">
        <f t="shared" si="52"/>
        <v>3251.2854881266485</v>
      </c>
      <c r="J233" s="33">
        <v>0</v>
      </c>
      <c r="K233" s="31">
        <f t="shared" si="53"/>
        <v>3251.2854881266485</v>
      </c>
      <c r="L233" s="31">
        <f t="shared" si="54"/>
        <v>3120.3650131926124</v>
      </c>
      <c r="M233" s="31">
        <f t="shared" si="58"/>
        <v>3251.2854881266485</v>
      </c>
      <c r="N233" s="31">
        <f>E233/3.79*2.17</f>
        <v>5265.14142480211</v>
      </c>
      <c r="O233" s="31">
        <v>0</v>
      </c>
      <c r="P233" s="31">
        <f t="shared" si="72"/>
        <v>5265.14142480211</v>
      </c>
      <c r="Q233" s="31">
        <f t="shared" si="72"/>
        <v>5053.128416886543</v>
      </c>
      <c r="R233" s="31">
        <f t="shared" si="61"/>
        <v>5265.14142480211</v>
      </c>
      <c r="S233" s="31">
        <f>E233/3.79*0.28</f>
        <v>679.3730870712401</v>
      </c>
      <c r="T233" s="31">
        <v>0</v>
      </c>
      <c r="U233" s="31">
        <f t="shared" si="73"/>
        <v>679.3730870712401</v>
      </c>
      <c r="V233" s="31">
        <f t="shared" si="73"/>
        <v>652.0165699208444</v>
      </c>
      <c r="W233" s="63">
        <f t="shared" si="64"/>
        <v>679.3730870712401</v>
      </c>
      <c r="X233" s="77" t="s">
        <v>141</v>
      </c>
      <c r="Y233" s="32" t="s">
        <v>141</v>
      </c>
      <c r="Z233" s="32" t="s">
        <v>141</v>
      </c>
      <c r="AA233" s="32">
        <v>0</v>
      </c>
      <c r="AB233" s="32" t="s">
        <v>141</v>
      </c>
      <c r="AC233" s="77">
        <v>599.96</v>
      </c>
      <c r="AD233" s="32" t="s">
        <v>141</v>
      </c>
      <c r="AE233" s="32">
        <v>599.96</v>
      </c>
      <c r="AF233" s="32">
        <v>294.69</v>
      </c>
      <c r="AG233" s="98">
        <f t="shared" si="65"/>
        <v>599.96</v>
      </c>
      <c r="AH233" s="75">
        <v>2946.3</v>
      </c>
      <c r="AI233" s="32" t="s">
        <v>141</v>
      </c>
      <c r="AJ233" s="31">
        <v>2946.3</v>
      </c>
      <c r="AK233" s="31">
        <v>1260.91</v>
      </c>
      <c r="AL233" s="99">
        <f t="shared" si="66"/>
        <v>2946.3</v>
      </c>
      <c r="AM233" s="75">
        <v>1792.12</v>
      </c>
      <c r="AN233" s="32" t="s">
        <v>141</v>
      </c>
      <c r="AO233" s="31">
        <v>1792.12</v>
      </c>
      <c r="AP233" s="31">
        <v>1540.66</v>
      </c>
      <c r="AQ233" s="98">
        <f t="shared" si="57"/>
        <v>1792.12</v>
      </c>
      <c r="AR233" s="77" t="s">
        <v>141</v>
      </c>
      <c r="AS233" s="32" t="s">
        <v>141</v>
      </c>
      <c r="AT233" s="32" t="s">
        <v>141</v>
      </c>
      <c r="AU233" s="32" t="s">
        <v>141</v>
      </c>
      <c r="AV233" s="98" t="str">
        <f t="shared" si="67"/>
        <v>0, 00</v>
      </c>
      <c r="AW233" s="67" t="s">
        <v>141</v>
      </c>
      <c r="AX233" s="32" t="s">
        <v>141</v>
      </c>
      <c r="AY233" s="32" t="s">
        <v>141</v>
      </c>
      <c r="AZ233" s="32" t="s">
        <v>141</v>
      </c>
      <c r="BA233" s="11"/>
    </row>
    <row r="234" spans="1:53" ht="14.25">
      <c r="A234" s="14">
        <v>31</v>
      </c>
      <c r="B234" s="14" t="s">
        <v>25</v>
      </c>
      <c r="C234" s="13">
        <v>48</v>
      </c>
      <c r="D234" s="13">
        <v>203.7</v>
      </c>
      <c r="E234" s="31">
        <v>14487.24</v>
      </c>
      <c r="F234" s="32">
        <v>60.61</v>
      </c>
      <c r="G234" s="31">
        <v>14426.636</v>
      </c>
      <c r="H234" s="31">
        <v>18255.88</v>
      </c>
      <c r="I234" s="33">
        <f t="shared" si="52"/>
        <v>5122.137625329816</v>
      </c>
      <c r="J234" s="33">
        <f>F234/3.79*1.34</f>
        <v>21.42939313984169</v>
      </c>
      <c r="K234" s="31">
        <f t="shared" si="53"/>
        <v>5100.710353562005</v>
      </c>
      <c r="L234" s="31">
        <f t="shared" si="54"/>
        <v>6454.585540897098</v>
      </c>
      <c r="M234" s="31">
        <f t="shared" si="58"/>
        <v>5100.710353562005</v>
      </c>
      <c r="N234" s="31">
        <f>E234/3.79*2.17</f>
        <v>8294.804960422163</v>
      </c>
      <c r="O234" s="31">
        <f>F234/3.79*2.17</f>
        <v>34.70282321899736</v>
      </c>
      <c r="P234" s="31">
        <f t="shared" si="72"/>
        <v>8260.105572559367</v>
      </c>
      <c r="Q234" s="31">
        <f t="shared" si="72"/>
        <v>10452.575092348286</v>
      </c>
      <c r="R234" s="31">
        <f t="shared" si="61"/>
        <v>8260.105572559367</v>
      </c>
      <c r="S234" s="31">
        <f>E234/3.79*0.28</f>
        <v>1070.2974142480211</v>
      </c>
      <c r="T234" s="31">
        <f>F234/3.79*0.28</f>
        <v>4.47778364116095</v>
      </c>
      <c r="U234" s="31">
        <f t="shared" si="73"/>
        <v>1065.8200738786281</v>
      </c>
      <c r="V234" s="31">
        <f t="shared" si="73"/>
        <v>1348.7193667546176</v>
      </c>
      <c r="W234" s="63">
        <f t="shared" si="64"/>
        <v>1065.8200738786281</v>
      </c>
      <c r="X234" s="77" t="s">
        <v>141</v>
      </c>
      <c r="Y234" s="32" t="s">
        <v>141</v>
      </c>
      <c r="Z234" s="32" t="s">
        <v>141</v>
      </c>
      <c r="AA234" s="32" t="s">
        <v>141</v>
      </c>
      <c r="AB234" s="32" t="s">
        <v>141</v>
      </c>
      <c r="AC234" s="77">
        <v>945.18</v>
      </c>
      <c r="AD234" s="32" t="s">
        <v>141</v>
      </c>
      <c r="AE234" s="32">
        <v>945.18</v>
      </c>
      <c r="AF234" s="32">
        <v>376.07</v>
      </c>
      <c r="AG234" s="98">
        <f t="shared" si="65"/>
        <v>945.18</v>
      </c>
      <c r="AH234" s="77" t="s">
        <v>141</v>
      </c>
      <c r="AI234" s="32" t="s">
        <v>141</v>
      </c>
      <c r="AJ234" s="32" t="s">
        <v>141</v>
      </c>
      <c r="AK234" s="32" t="s">
        <v>141</v>
      </c>
      <c r="AL234" s="99" t="str">
        <f t="shared" si="66"/>
        <v>0, 00</v>
      </c>
      <c r="AM234" s="75">
        <v>2823.16</v>
      </c>
      <c r="AN234" s="32" t="s">
        <v>141</v>
      </c>
      <c r="AO234" s="31">
        <v>2823.16</v>
      </c>
      <c r="AP234" s="34">
        <v>3273.11</v>
      </c>
      <c r="AQ234" s="98">
        <f t="shared" si="57"/>
        <v>2823.16</v>
      </c>
      <c r="AR234" s="77">
        <v>128.31</v>
      </c>
      <c r="AS234" s="32" t="s">
        <v>141</v>
      </c>
      <c r="AT234" s="32">
        <v>128.31</v>
      </c>
      <c r="AU234" s="32">
        <v>78.06</v>
      </c>
      <c r="AV234" s="98">
        <f t="shared" si="67"/>
        <v>128.31</v>
      </c>
      <c r="AW234" s="67" t="s">
        <v>141</v>
      </c>
      <c r="AX234" s="32" t="s">
        <v>141</v>
      </c>
      <c r="AY234" s="32" t="s">
        <v>141</v>
      </c>
      <c r="AZ234" s="32" t="s">
        <v>141</v>
      </c>
      <c r="BA234" s="11"/>
    </row>
    <row r="235" spans="1:53" ht="14.25">
      <c r="A235" s="14">
        <v>32</v>
      </c>
      <c r="B235" s="14" t="s">
        <v>25</v>
      </c>
      <c r="C235" s="13">
        <v>50</v>
      </c>
      <c r="D235" s="13">
        <v>85</v>
      </c>
      <c r="E235" s="32" t="s">
        <v>141</v>
      </c>
      <c r="F235" s="32" t="s">
        <v>141</v>
      </c>
      <c r="G235" s="32" t="s">
        <v>141</v>
      </c>
      <c r="H235" s="32" t="s">
        <v>141</v>
      </c>
      <c r="I235" s="33">
        <v>0</v>
      </c>
      <c r="J235" s="33">
        <v>0</v>
      </c>
      <c r="K235" s="31">
        <v>0</v>
      </c>
      <c r="L235" s="31">
        <v>0</v>
      </c>
      <c r="M235" s="31">
        <f t="shared" si="58"/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f t="shared" si="61"/>
        <v>0</v>
      </c>
      <c r="S235" s="31">
        <v>0</v>
      </c>
      <c r="T235" s="31">
        <v>0</v>
      </c>
      <c r="U235" s="31">
        <v>0</v>
      </c>
      <c r="V235" s="31">
        <v>0</v>
      </c>
      <c r="W235" s="63">
        <f t="shared" si="64"/>
        <v>0</v>
      </c>
      <c r="X235" s="77" t="s">
        <v>141</v>
      </c>
      <c r="Y235" s="32" t="s">
        <v>141</v>
      </c>
      <c r="Z235" s="32" t="s">
        <v>141</v>
      </c>
      <c r="AA235" s="32" t="s">
        <v>141</v>
      </c>
      <c r="AB235" s="32" t="s">
        <v>141</v>
      </c>
      <c r="AC235" s="77" t="s">
        <v>141</v>
      </c>
      <c r="AD235" s="32" t="s">
        <v>141</v>
      </c>
      <c r="AE235" s="32" t="s">
        <v>141</v>
      </c>
      <c r="AF235" s="32" t="s">
        <v>141</v>
      </c>
      <c r="AG235" s="98" t="str">
        <f t="shared" si="65"/>
        <v>0, 00</v>
      </c>
      <c r="AH235" s="75">
        <v>1692</v>
      </c>
      <c r="AI235" s="32" t="s">
        <v>141</v>
      </c>
      <c r="AJ235" s="31">
        <v>1692</v>
      </c>
      <c r="AK235" s="32" t="s">
        <v>141</v>
      </c>
      <c r="AL235" s="99">
        <f t="shared" si="66"/>
        <v>1692</v>
      </c>
      <c r="AM235" s="75" t="s">
        <v>141</v>
      </c>
      <c r="AN235" s="32" t="s">
        <v>141</v>
      </c>
      <c r="AO235" s="31" t="s">
        <v>141</v>
      </c>
      <c r="AP235" s="32" t="s">
        <v>141</v>
      </c>
      <c r="AQ235" s="98" t="str">
        <f t="shared" si="57"/>
        <v>0, 00</v>
      </c>
      <c r="AR235" s="75" t="s">
        <v>141</v>
      </c>
      <c r="AS235" s="32" t="s">
        <v>141</v>
      </c>
      <c r="AT235" s="31" t="s">
        <v>141</v>
      </c>
      <c r="AU235" s="32" t="s">
        <v>141</v>
      </c>
      <c r="AV235" s="98" t="str">
        <f t="shared" si="67"/>
        <v>0, 00</v>
      </c>
      <c r="AW235" s="66" t="s">
        <v>141</v>
      </c>
      <c r="AX235" s="32" t="s">
        <v>141</v>
      </c>
      <c r="AY235" s="31" t="s">
        <v>141</v>
      </c>
      <c r="AZ235" s="32" t="s">
        <v>141</v>
      </c>
      <c r="BA235" s="11"/>
    </row>
    <row r="236" spans="1:53" ht="14.25">
      <c r="A236" s="14">
        <v>33</v>
      </c>
      <c r="B236" s="14" t="s">
        <v>25</v>
      </c>
      <c r="C236" s="13">
        <v>61</v>
      </c>
      <c r="D236" s="13">
        <v>88.3</v>
      </c>
      <c r="E236" s="32" t="s">
        <v>141</v>
      </c>
      <c r="F236" s="32" t="s">
        <v>141</v>
      </c>
      <c r="G236" s="32" t="s">
        <v>141</v>
      </c>
      <c r="H236" s="31" t="s">
        <v>141</v>
      </c>
      <c r="I236" s="33">
        <v>0</v>
      </c>
      <c r="J236" s="33">
        <v>0</v>
      </c>
      <c r="K236" s="31">
        <v>0</v>
      </c>
      <c r="L236" s="31">
        <v>0</v>
      </c>
      <c r="M236" s="31">
        <f t="shared" si="58"/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f t="shared" si="61"/>
        <v>0</v>
      </c>
      <c r="S236" s="31">
        <v>0</v>
      </c>
      <c r="T236" s="31">
        <v>0</v>
      </c>
      <c r="U236" s="31">
        <v>0</v>
      </c>
      <c r="V236" s="31">
        <v>0</v>
      </c>
      <c r="W236" s="63">
        <f t="shared" si="64"/>
        <v>0</v>
      </c>
      <c r="X236" s="77" t="s">
        <v>141</v>
      </c>
      <c r="Y236" s="32" t="s">
        <v>141</v>
      </c>
      <c r="Z236" s="32" t="s">
        <v>141</v>
      </c>
      <c r="AA236" s="32" t="s">
        <v>141</v>
      </c>
      <c r="AB236" s="32" t="s">
        <v>141</v>
      </c>
      <c r="AC236" s="77" t="s">
        <v>141</v>
      </c>
      <c r="AD236" s="32" t="s">
        <v>141</v>
      </c>
      <c r="AE236" s="32" t="s">
        <v>141</v>
      </c>
      <c r="AF236" s="32" t="s">
        <v>141</v>
      </c>
      <c r="AG236" s="98" t="str">
        <f t="shared" si="65"/>
        <v>0, 00</v>
      </c>
      <c r="AH236" s="75">
        <v>423</v>
      </c>
      <c r="AI236" s="32">
        <v>0</v>
      </c>
      <c r="AJ236" s="31">
        <v>423</v>
      </c>
      <c r="AK236" s="32">
        <v>219.65</v>
      </c>
      <c r="AL236" s="99">
        <f t="shared" si="66"/>
        <v>423</v>
      </c>
      <c r="AM236" s="77" t="s">
        <v>141</v>
      </c>
      <c r="AN236" s="32" t="s">
        <v>141</v>
      </c>
      <c r="AO236" s="32" t="s">
        <v>141</v>
      </c>
      <c r="AP236" s="32" t="s">
        <v>141</v>
      </c>
      <c r="AQ236" s="98" t="str">
        <f t="shared" si="57"/>
        <v>0, 00</v>
      </c>
      <c r="AR236" s="77" t="s">
        <v>141</v>
      </c>
      <c r="AS236" s="32" t="s">
        <v>141</v>
      </c>
      <c r="AT236" s="32" t="s">
        <v>141</v>
      </c>
      <c r="AU236" s="32" t="s">
        <v>141</v>
      </c>
      <c r="AV236" s="98" t="str">
        <f t="shared" si="67"/>
        <v>0, 00</v>
      </c>
      <c r="AW236" s="67" t="s">
        <v>141</v>
      </c>
      <c r="AX236" s="32" t="s">
        <v>141</v>
      </c>
      <c r="AY236" s="32" t="s">
        <v>141</v>
      </c>
      <c r="AZ236" s="32" t="s">
        <v>141</v>
      </c>
      <c r="BA236" s="11"/>
    </row>
    <row r="237" spans="1:53" ht="14.25">
      <c r="A237" s="14">
        <v>34</v>
      </c>
      <c r="B237" s="14" t="s">
        <v>25</v>
      </c>
      <c r="C237" s="13">
        <v>66</v>
      </c>
      <c r="D237" s="13">
        <v>103.8</v>
      </c>
      <c r="E237" s="31">
        <v>2133.6</v>
      </c>
      <c r="F237" s="32" t="s">
        <v>141</v>
      </c>
      <c r="G237" s="31">
        <v>2133.6</v>
      </c>
      <c r="H237" s="31">
        <v>-902.54</v>
      </c>
      <c r="I237" s="33">
        <f t="shared" si="52"/>
        <v>754.359894459103</v>
      </c>
      <c r="J237" s="33">
        <v>0</v>
      </c>
      <c r="K237" s="31">
        <f t="shared" si="53"/>
        <v>754.359894459103</v>
      </c>
      <c r="L237" s="31">
        <f t="shared" si="54"/>
        <v>-319.10385224274404</v>
      </c>
      <c r="M237" s="31">
        <f t="shared" si="58"/>
        <v>754.359894459103</v>
      </c>
      <c r="N237" s="31">
        <f>E237/3.79*2.17</f>
        <v>1221.6126649076516</v>
      </c>
      <c r="O237" s="31">
        <v>0</v>
      </c>
      <c r="P237" s="31">
        <f aca="true" t="shared" si="74" ref="P237:Q241">G237/3.79*2.17</f>
        <v>1221.6126649076516</v>
      </c>
      <c r="Q237" s="31">
        <f t="shared" si="74"/>
        <v>-516.7577308707123</v>
      </c>
      <c r="R237" s="31">
        <f t="shared" si="61"/>
        <v>1221.6126649076516</v>
      </c>
      <c r="S237" s="31">
        <f>E237/3.79*0.28</f>
        <v>157.6274406332454</v>
      </c>
      <c r="T237" s="31">
        <v>0</v>
      </c>
      <c r="U237" s="31">
        <f aca="true" t="shared" si="75" ref="U237:V241">G237/3.79*0.28</f>
        <v>157.6274406332454</v>
      </c>
      <c r="V237" s="31">
        <f t="shared" si="75"/>
        <v>-66.67841688654353</v>
      </c>
      <c r="W237" s="63">
        <f t="shared" si="64"/>
        <v>157.6274406332454</v>
      </c>
      <c r="X237" s="77" t="s">
        <v>141</v>
      </c>
      <c r="Y237" s="32" t="s">
        <v>142</v>
      </c>
      <c r="Z237" s="32" t="s">
        <v>141</v>
      </c>
      <c r="AA237" s="32" t="s">
        <v>141</v>
      </c>
      <c r="AB237" s="32" t="s">
        <v>141</v>
      </c>
      <c r="AC237" s="77">
        <v>139.2</v>
      </c>
      <c r="AD237" s="32" t="s">
        <v>141</v>
      </c>
      <c r="AE237" s="32">
        <v>139.2</v>
      </c>
      <c r="AF237" s="32" t="s">
        <v>141</v>
      </c>
      <c r="AG237" s="98">
        <f t="shared" si="65"/>
        <v>139.2</v>
      </c>
      <c r="AH237" s="75">
        <v>423</v>
      </c>
      <c r="AI237" s="32" t="s">
        <v>141</v>
      </c>
      <c r="AJ237" s="31">
        <v>423</v>
      </c>
      <c r="AK237" s="31">
        <v>1093.77</v>
      </c>
      <c r="AL237" s="99">
        <f t="shared" si="66"/>
        <v>423</v>
      </c>
      <c r="AM237" s="75">
        <v>415.8</v>
      </c>
      <c r="AN237" s="32" t="s">
        <v>141</v>
      </c>
      <c r="AO237" s="31">
        <v>415.8</v>
      </c>
      <c r="AP237" s="32">
        <v>-138.85</v>
      </c>
      <c r="AQ237" s="98">
        <f t="shared" si="57"/>
        <v>415.8</v>
      </c>
      <c r="AR237" s="77" t="s">
        <v>141</v>
      </c>
      <c r="AS237" s="32" t="s">
        <v>141</v>
      </c>
      <c r="AT237" s="32" t="s">
        <v>141</v>
      </c>
      <c r="AU237" s="32" t="s">
        <v>141</v>
      </c>
      <c r="AV237" s="98" t="str">
        <f t="shared" si="67"/>
        <v>0, 00</v>
      </c>
      <c r="AW237" s="67" t="s">
        <v>141</v>
      </c>
      <c r="AX237" s="32" t="s">
        <v>141</v>
      </c>
      <c r="AY237" s="32" t="s">
        <v>141</v>
      </c>
      <c r="AZ237" s="32" t="s">
        <v>141</v>
      </c>
      <c r="BA237" s="11"/>
    </row>
    <row r="238" spans="1:53" ht="14.25">
      <c r="A238" s="14">
        <v>35</v>
      </c>
      <c r="B238" s="14" t="s">
        <v>25</v>
      </c>
      <c r="C238" s="13">
        <v>80</v>
      </c>
      <c r="D238" s="13">
        <v>2601.8</v>
      </c>
      <c r="E238" s="31">
        <v>105977.1</v>
      </c>
      <c r="F238" s="32" t="s">
        <v>141</v>
      </c>
      <c r="G238" s="31">
        <v>105977.1</v>
      </c>
      <c r="H238" s="31">
        <v>90450.05</v>
      </c>
      <c r="I238" s="33">
        <f t="shared" si="52"/>
        <v>37469.47598944591</v>
      </c>
      <c r="J238" s="33">
        <v>0</v>
      </c>
      <c r="K238" s="31">
        <f t="shared" si="53"/>
        <v>37469.47598944591</v>
      </c>
      <c r="L238" s="31">
        <f t="shared" si="54"/>
        <v>31979.701055408976</v>
      </c>
      <c r="M238" s="31">
        <f t="shared" si="58"/>
        <v>37469.47598944591</v>
      </c>
      <c r="N238" s="31">
        <f>E238/3.79*2.17</f>
        <v>60678.18126649077</v>
      </c>
      <c r="O238" s="31">
        <v>0</v>
      </c>
      <c r="P238" s="31">
        <f t="shared" si="74"/>
        <v>60678.18126649077</v>
      </c>
      <c r="Q238" s="31">
        <f t="shared" si="74"/>
        <v>51788.02335092348</v>
      </c>
      <c r="R238" s="31">
        <f t="shared" si="61"/>
        <v>60678.18126649077</v>
      </c>
      <c r="S238" s="31">
        <f>E238/3.79*0.28</f>
        <v>7829.442744063326</v>
      </c>
      <c r="T238" s="31">
        <v>0</v>
      </c>
      <c r="U238" s="31">
        <f t="shared" si="75"/>
        <v>7829.442744063326</v>
      </c>
      <c r="V238" s="31">
        <f t="shared" si="75"/>
        <v>6682.325593667547</v>
      </c>
      <c r="W238" s="63">
        <f t="shared" si="64"/>
        <v>7829.442744063326</v>
      </c>
      <c r="X238" s="75">
        <v>60350.88</v>
      </c>
      <c r="Y238" s="32" t="s">
        <v>141</v>
      </c>
      <c r="Z238" s="31">
        <v>60350.88</v>
      </c>
      <c r="AA238" s="31">
        <v>48868.27</v>
      </c>
      <c r="AB238" s="31">
        <v>60350.88</v>
      </c>
      <c r="AC238" s="75">
        <v>12028.7</v>
      </c>
      <c r="AD238" s="32" t="s">
        <v>141</v>
      </c>
      <c r="AE238" s="31">
        <v>12028.7</v>
      </c>
      <c r="AF238" s="31">
        <v>4360.85</v>
      </c>
      <c r="AG238" s="98">
        <f t="shared" si="65"/>
        <v>12028.7</v>
      </c>
      <c r="AH238" s="77" t="s">
        <v>141</v>
      </c>
      <c r="AI238" s="32" t="s">
        <v>141</v>
      </c>
      <c r="AJ238" s="32" t="s">
        <v>141</v>
      </c>
      <c r="AK238" s="32" t="s">
        <v>141</v>
      </c>
      <c r="AL238" s="99" t="str">
        <f t="shared" si="66"/>
        <v>0, 00</v>
      </c>
      <c r="AM238" s="75">
        <v>35930.88</v>
      </c>
      <c r="AN238" s="32" t="s">
        <v>141</v>
      </c>
      <c r="AO238" s="31">
        <v>35930.88</v>
      </c>
      <c r="AP238" s="31">
        <v>26065.51</v>
      </c>
      <c r="AQ238" s="98">
        <f t="shared" si="57"/>
        <v>35930.88</v>
      </c>
      <c r="AR238" s="75">
        <v>1633.19</v>
      </c>
      <c r="AS238" s="32" t="s">
        <v>141</v>
      </c>
      <c r="AT238" s="31">
        <v>1633.19</v>
      </c>
      <c r="AU238" s="31">
        <v>978.17</v>
      </c>
      <c r="AV238" s="98">
        <f t="shared" si="67"/>
        <v>1633.19</v>
      </c>
      <c r="AW238" s="67" t="s">
        <v>141</v>
      </c>
      <c r="AX238" s="32" t="s">
        <v>141</v>
      </c>
      <c r="AY238" s="32" t="s">
        <v>141</v>
      </c>
      <c r="AZ238" s="32" t="s">
        <v>141</v>
      </c>
      <c r="BA238" s="11"/>
    </row>
    <row r="239" spans="1:53" ht="14.25">
      <c r="A239" s="14">
        <v>36</v>
      </c>
      <c r="B239" s="14" t="s">
        <v>25</v>
      </c>
      <c r="C239" s="13">
        <v>82</v>
      </c>
      <c r="D239" s="13">
        <v>2569.5</v>
      </c>
      <c r="E239" s="31">
        <v>104791.82</v>
      </c>
      <c r="F239" s="32" t="s">
        <v>141</v>
      </c>
      <c r="G239" s="31">
        <v>104791.82</v>
      </c>
      <c r="H239" s="31">
        <v>97656.75</v>
      </c>
      <c r="I239" s="33">
        <f t="shared" si="52"/>
        <v>37050.40601583113</v>
      </c>
      <c r="J239" s="33">
        <v>0</v>
      </c>
      <c r="K239" s="31">
        <f t="shared" si="53"/>
        <v>37050.40601583113</v>
      </c>
      <c r="L239" s="31">
        <f t="shared" si="54"/>
        <v>34527.716358839054</v>
      </c>
      <c r="M239" s="31">
        <f t="shared" si="58"/>
        <v>37050.40601583113</v>
      </c>
      <c r="N239" s="31">
        <f>E239/3.79*2.17</f>
        <v>59999.53810026385</v>
      </c>
      <c r="O239" s="31">
        <v>0</v>
      </c>
      <c r="P239" s="31">
        <f t="shared" si="74"/>
        <v>59999.53810026385</v>
      </c>
      <c r="Q239" s="31">
        <f t="shared" si="74"/>
        <v>55914.286939313984</v>
      </c>
      <c r="R239" s="31">
        <f t="shared" si="61"/>
        <v>59999.53810026385</v>
      </c>
      <c r="S239" s="31">
        <f>E239/3.79*0.28</f>
        <v>7741.875883905014</v>
      </c>
      <c r="T239" s="31">
        <v>0</v>
      </c>
      <c r="U239" s="31">
        <f t="shared" si="75"/>
        <v>7741.875883905014</v>
      </c>
      <c r="V239" s="31">
        <f t="shared" si="75"/>
        <v>7214.746701846966</v>
      </c>
      <c r="W239" s="63">
        <f t="shared" si="64"/>
        <v>7741.875883905014</v>
      </c>
      <c r="X239" s="75">
        <v>59675.4</v>
      </c>
      <c r="Y239" s="32" t="s">
        <v>141</v>
      </c>
      <c r="Z239" s="31">
        <v>59675.4</v>
      </c>
      <c r="AA239" s="31">
        <v>53125.87</v>
      </c>
      <c r="AB239" s="31">
        <v>59675.4</v>
      </c>
      <c r="AC239" s="75">
        <v>11894.2</v>
      </c>
      <c r="AD239" s="32" t="s">
        <v>141</v>
      </c>
      <c r="AE239" s="31">
        <v>11894.2</v>
      </c>
      <c r="AF239" s="31">
        <v>5198.8</v>
      </c>
      <c r="AG239" s="98">
        <f t="shared" si="65"/>
        <v>11894.2</v>
      </c>
      <c r="AH239" s="77" t="s">
        <v>141</v>
      </c>
      <c r="AI239" s="32" t="s">
        <v>141</v>
      </c>
      <c r="AJ239" s="32" t="s">
        <v>141</v>
      </c>
      <c r="AK239" s="32" t="s">
        <v>141</v>
      </c>
      <c r="AL239" s="99" t="str">
        <f t="shared" si="66"/>
        <v>0, 00</v>
      </c>
      <c r="AM239" s="75">
        <v>35529.16</v>
      </c>
      <c r="AN239" s="32" t="s">
        <v>141</v>
      </c>
      <c r="AO239" s="31">
        <v>35529.16</v>
      </c>
      <c r="AP239" s="31">
        <v>29126.17</v>
      </c>
      <c r="AQ239" s="98">
        <f t="shared" si="57"/>
        <v>35529.16</v>
      </c>
      <c r="AR239" s="100">
        <v>1614.91</v>
      </c>
      <c r="AS239" s="32" t="s">
        <v>141</v>
      </c>
      <c r="AT239" s="31">
        <v>1614.91</v>
      </c>
      <c r="AU239" s="31">
        <v>1254.62</v>
      </c>
      <c r="AV239" s="98">
        <f t="shared" si="67"/>
        <v>1614.91</v>
      </c>
      <c r="AW239" s="67" t="s">
        <v>141</v>
      </c>
      <c r="AX239" s="32" t="s">
        <v>141</v>
      </c>
      <c r="AY239" s="32" t="s">
        <v>141</v>
      </c>
      <c r="AZ239" s="32" t="s">
        <v>141</v>
      </c>
      <c r="BA239" s="11"/>
    </row>
    <row r="240" spans="1:53" ht="14.25">
      <c r="A240" s="14">
        <v>37</v>
      </c>
      <c r="B240" s="14" t="s">
        <v>25</v>
      </c>
      <c r="C240" s="13">
        <v>84</v>
      </c>
      <c r="D240" s="13">
        <v>1093.9</v>
      </c>
      <c r="E240" s="31">
        <v>44620.84</v>
      </c>
      <c r="F240" s="32" t="s">
        <v>141</v>
      </c>
      <c r="G240" s="31">
        <v>44620.84</v>
      </c>
      <c r="H240" s="31">
        <v>44108.22</v>
      </c>
      <c r="I240" s="33">
        <f t="shared" si="52"/>
        <v>15776.233667546174</v>
      </c>
      <c r="J240" s="33">
        <v>0</v>
      </c>
      <c r="K240" s="31">
        <f t="shared" si="53"/>
        <v>15776.233667546174</v>
      </c>
      <c r="L240" s="31">
        <f t="shared" si="54"/>
        <v>15594.990712401055</v>
      </c>
      <c r="M240" s="31">
        <f t="shared" si="58"/>
        <v>15776.233667546174</v>
      </c>
      <c r="N240" s="31">
        <f>E240/3.79*2.17</f>
        <v>25548.0798944591</v>
      </c>
      <c r="O240" s="31">
        <v>0</v>
      </c>
      <c r="P240" s="31">
        <f t="shared" si="74"/>
        <v>25548.0798944591</v>
      </c>
      <c r="Q240" s="31">
        <f t="shared" si="74"/>
        <v>25254.57451187335</v>
      </c>
      <c r="R240" s="31">
        <f t="shared" si="61"/>
        <v>25548.0798944591</v>
      </c>
      <c r="S240" s="31">
        <f>E240/3.79*0.28</f>
        <v>3296.526437994723</v>
      </c>
      <c r="T240" s="31">
        <v>0</v>
      </c>
      <c r="U240" s="31">
        <f t="shared" si="75"/>
        <v>3296.526437994723</v>
      </c>
      <c r="V240" s="31">
        <f t="shared" si="75"/>
        <v>3258.654775725594</v>
      </c>
      <c r="W240" s="63">
        <f t="shared" si="64"/>
        <v>3296.526437994723</v>
      </c>
      <c r="X240" s="75">
        <v>25410.24</v>
      </c>
      <c r="Y240" s="32" t="s">
        <v>141</v>
      </c>
      <c r="Z240" s="31">
        <v>25410.24</v>
      </c>
      <c r="AA240" s="31">
        <v>24206.66</v>
      </c>
      <c r="AB240" s="31">
        <v>25410.24</v>
      </c>
      <c r="AC240" s="75">
        <v>5064.62</v>
      </c>
      <c r="AD240" s="32" t="s">
        <v>141</v>
      </c>
      <c r="AE240" s="31">
        <v>5064.62</v>
      </c>
      <c r="AF240" s="31">
        <v>2816.33</v>
      </c>
      <c r="AG240" s="98">
        <f t="shared" si="65"/>
        <v>5064.62</v>
      </c>
      <c r="AH240" s="77" t="s">
        <v>141</v>
      </c>
      <c r="AI240" s="32" t="s">
        <v>141</v>
      </c>
      <c r="AJ240" s="32" t="s">
        <v>141</v>
      </c>
      <c r="AK240" s="32" t="s">
        <v>142</v>
      </c>
      <c r="AL240" s="99" t="str">
        <f t="shared" si="66"/>
        <v>0, 00</v>
      </c>
      <c r="AM240" s="75">
        <v>15128.1</v>
      </c>
      <c r="AN240" s="32" t="s">
        <v>141</v>
      </c>
      <c r="AO240" s="31">
        <v>15128.1</v>
      </c>
      <c r="AP240" s="31">
        <v>13316.4</v>
      </c>
      <c r="AQ240" s="98">
        <f t="shared" si="57"/>
        <v>15128.1</v>
      </c>
      <c r="AR240" s="75">
        <v>678.64</v>
      </c>
      <c r="AS240" s="32" t="s">
        <v>141</v>
      </c>
      <c r="AT240" s="31">
        <v>687.64</v>
      </c>
      <c r="AU240" s="31">
        <v>629.28</v>
      </c>
      <c r="AV240" s="98">
        <f t="shared" si="67"/>
        <v>687.64</v>
      </c>
      <c r="AW240" s="67" t="s">
        <v>141</v>
      </c>
      <c r="AX240" s="32" t="s">
        <v>141</v>
      </c>
      <c r="AY240" s="32" t="s">
        <v>141</v>
      </c>
      <c r="AZ240" s="32" t="s">
        <v>141</v>
      </c>
      <c r="BA240" s="11"/>
    </row>
    <row r="241" spans="1:53" ht="14.25">
      <c r="A241" s="14">
        <v>38</v>
      </c>
      <c r="B241" s="14" t="s">
        <v>25</v>
      </c>
      <c r="C241" s="13">
        <v>86</v>
      </c>
      <c r="D241" s="13">
        <v>5216.2</v>
      </c>
      <c r="E241" s="34">
        <v>211425.3</v>
      </c>
      <c r="F241" s="32" t="s">
        <v>141</v>
      </c>
      <c r="G241" s="31">
        <v>211425.3</v>
      </c>
      <c r="H241" s="31">
        <v>188853.06</v>
      </c>
      <c r="I241" s="33">
        <f t="shared" si="52"/>
        <v>74751.9530343008</v>
      </c>
      <c r="J241" s="33">
        <v>0</v>
      </c>
      <c r="K241" s="31">
        <f t="shared" si="53"/>
        <v>74751.9530343008</v>
      </c>
      <c r="L241" s="31">
        <f t="shared" si="54"/>
        <v>66771.26659630607</v>
      </c>
      <c r="M241" s="31">
        <f t="shared" si="58"/>
        <v>74751.9530343008</v>
      </c>
      <c r="N241" s="31">
        <f>E241/3.79*2.17</f>
        <v>121053.535883905</v>
      </c>
      <c r="O241" s="31">
        <v>0</v>
      </c>
      <c r="P241" s="31">
        <f t="shared" si="74"/>
        <v>121053.535883905</v>
      </c>
      <c r="Q241" s="31">
        <f t="shared" si="74"/>
        <v>108129.58844327176</v>
      </c>
      <c r="R241" s="31">
        <f t="shared" si="61"/>
        <v>121053.535883905</v>
      </c>
      <c r="S241" s="31">
        <f>E241/3.79*0.28</f>
        <v>15619.811081794196</v>
      </c>
      <c r="T241" s="31">
        <v>0</v>
      </c>
      <c r="U241" s="31">
        <f t="shared" si="75"/>
        <v>15619.811081794196</v>
      </c>
      <c r="V241" s="31">
        <f t="shared" si="75"/>
        <v>13952.204960422165</v>
      </c>
      <c r="W241" s="63">
        <f t="shared" si="64"/>
        <v>15619.811081794196</v>
      </c>
      <c r="X241" s="75">
        <v>120400.88</v>
      </c>
      <c r="Y241" s="32" t="s">
        <v>141</v>
      </c>
      <c r="Z241" s="31">
        <v>120400.88</v>
      </c>
      <c r="AA241" s="31">
        <v>103441.1</v>
      </c>
      <c r="AB241" s="31">
        <v>120400.88</v>
      </c>
      <c r="AC241" s="75">
        <v>23998.06</v>
      </c>
      <c r="AD241" s="32" t="s">
        <v>141</v>
      </c>
      <c r="AE241" s="31">
        <v>23998.06</v>
      </c>
      <c r="AF241" s="31">
        <v>12337.26</v>
      </c>
      <c r="AG241" s="98">
        <f t="shared" si="65"/>
        <v>23998.06</v>
      </c>
      <c r="AH241" s="77" t="s">
        <v>141</v>
      </c>
      <c r="AI241" s="32" t="s">
        <v>141</v>
      </c>
      <c r="AJ241" s="32" t="s">
        <v>141</v>
      </c>
      <c r="AK241" s="32" t="s">
        <v>141</v>
      </c>
      <c r="AL241" s="99" t="str">
        <f t="shared" si="66"/>
        <v>0, 00</v>
      </c>
      <c r="AM241" s="75">
        <v>71682.66</v>
      </c>
      <c r="AN241" s="32" t="s">
        <v>141</v>
      </c>
      <c r="AO241" s="31">
        <v>71682.66</v>
      </c>
      <c r="AP241" s="31">
        <v>56834.18</v>
      </c>
      <c r="AQ241" s="98">
        <f t="shared" si="57"/>
        <v>71682.66</v>
      </c>
      <c r="AR241" s="75">
        <v>3279.61</v>
      </c>
      <c r="AS241" s="32" t="s">
        <v>141</v>
      </c>
      <c r="AT241" s="31">
        <v>3279.61</v>
      </c>
      <c r="AU241" s="31">
        <v>2653.36</v>
      </c>
      <c r="AV241" s="98">
        <f t="shared" si="67"/>
        <v>3279.61</v>
      </c>
      <c r="AW241" s="67" t="s">
        <v>141</v>
      </c>
      <c r="AX241" s="32" t="s">
        <v>141</v>
      </c>
      <c r="AY241" s="32" t="s">
        <v>141</v>
      </c>
      <c r="AZ241" s="32" t="s">
        <v>141</v>
      </c>
      <c r="BA241" s="11"/>
    </row>
    <row r="242" spans="1:53" ht="14.25">
      <c r="A242" s="14">
        <v>41</v>
      </c>
      <c r="B242" s="14" t="s">
        <v>51</v>
      </c>
      <c r="C242" s="13">
        <v>8</v>
      </c>
      <c r="D242" s="13">
        <v>31.3</v>
      </c>
      <c r="E242" s="32" t="s">
        <v>141</v>
      </c>
      <c r="F242" s="32" t="s">
        <v>141</v>
      </c>
      <c r="G242" s="32" t="s">
        <v>141</v>
      </c>
      <c r="H242" s="32" t="s">
        <v>141</v>
      </c>
      <c r="I242" s="33">
        <v>0</v>
      </c>
      <c r="J242" s="33">
        <v>0</v>
      </c>
      <c r="K242" s="31">
        <v>0</v>
      </c>
      <c r="L242" s="31">
        <v>0</v>
      </c>
      <c r="M242" s="31">
        <f t="shared" si="58"/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f t="shared" si="61"/>
        <v>0</v>
      </c>
      <c r="S242" s="31">
        <v>0</v>
      </c>
      <c r="T242" s="31">
        <v>0</v>
      </c>
      <c r="U242" s="31">
        <v>0</v>
      </c>
      <c r="V242" s="31">
        <v>0</v>
      </c>
      <c r="W242" s="63">
        <f t="shared" si="64"/>
        <v>0</v>
      </c>
      <c r="X242" s="77" t="s">
        <v>141</v>
      </c>
      <c r="Y242" s="32" t="s">
        <v>141</v>
      </c>
      <c r="Z242" s="32" t="s">
        <v>141</v>
      </c>
      <c r="AA242" s="32" t="s">
        <v>141</v>
      </c>
      <c r="AB242" s="32" t="s">
        <v>141</v>
      </c>
      <c r="AC242" s="77" t="s">
        <v>141</v>
      </c>
      <c r="AD242" s="32" t="s">
        <v>141</v>
      </c>
      <c r="AE242" s="32" t="s">
        <v>141</v>
      </c>
      <c r="AF242" s="32" t="s">
        <v>141</v>
      </c>
      <c r="AG242" s="98" t="str">
        <f t="shared" si="65"/>
        <v>0, 00</v>
      </c>
      <c r="AH242" s="75">
        <v>1269</v>
      </c>
      <c r="AI242" s="32" t="s">
        <v>141</v>
      </c>
      <c r="AJ242" s="31">
        <v>1269</v>
      </c>
      <c r="AK242" s="32">
        <v>941.6</v>
      </c>
      <c r="AL242" s="99">
        <f t="shared" si="66"/>
        <v>1269</v>
      </c>
      <c r="AM242" s="77" t="s">
        <v>141</v>
      </c>
      <c r="AN242" s="32" t="s">
        <v>141</v>
      </c>
      <c r="AO242" s="32" t="s">
        <v>141</v>
      </c>
      <c r="AP242" s="32" t="s">
        <v>141</v>
      </c>
      <c r="AQ242" s="98" t="str">
        <f t="shared" si="57"/>
        <v>0, 00</v>
      </c>
      <c r="AR242" s="77" t="s">
        <v>141</v>
      </c>
      <c r="AS242" s="32" t="s">
        <v>141</v>
      </c>
      <c r="AT242" s="32" t="s">
        <v>141</v>
      </c>
      <c r="AU242" s="32" t="s">
        <v>141</v>
      </c>
      <c r="AV242" s="98" t="str">
        <f t="shared" si="67"/>
        <v>0, 00</v>
      </c>
      <c r="AW242" s="67" t="s">
        <v>141</v>
      </c>
      <c r="AX242" s="32" t="s">
        <v>141</v>
      </c>
      <c r="AY242" s="32" t="s">
        <v>141</v>
      </c>
      <c r="AZ242" s="32" t="s">
        <v>141</v>
      </c>
      <c r="BA242" s="11"/>
    </row>
    <row r="243" spans="1:53" ht="14.25">
      <c r="A243" s="14">
        <v>42</v>
      </c>
      <c r="B243" s="14" t="s">
        <v>51</v>
      </c>
      <c r="C243" s="13">
        <v>10</v>
      </c>
      <c r="D243" s="13">
        <v>104.7</v>
      </c>
      <c r="E243" s="32" t="s">
        <v>141</v>
      </c>
      <c r="F243" s="32" t="s">
        <v>141</v>
      </c>
      <c r="G243" s="32" t="s">
        <v>141</v>
      </c>
      <c r="H243" s="32" t="s">
        <v>141</v>
      </c>
      <c r="I243" s="33">
        <v>0</v>
      </c>
      <c r="J243" s="33">
        <v>0</v>
      </c>
      <c r="K243" s="31">
        <v>0</v>
      </c>
      <c r="L243" s="31">
        <v>0</v>
      </c>
      <c r="M243" s="31">
        <f t="shared" si="58"/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f t="shared" si="61"/>
        <v>0</v>
      </c>
      <c r="S243" s="31">
        <v>0</v>
      </c>
      <c r="T243" s="31">
        <v>0</v>
      </c>
      <c r="U243" s="31">
        <v>0</v>
      </c>
      <c r="V243" s="31">
        <v>0</v>
      </c>
      <c r="W243" s="63">
        <f t="shared" si="64"/>
        <v>0</v>
      </c>
      <c r="X243" s="77" t="s">
        <v>141</v>
      </c>
      <c r="Y243" s="32" t="s">
        <v>141</v>
      </c>
      <c r="Z243" s="32" t="s">
        <v>142</v>
      </c>
      <c r="AA243" s="32" t="s">
        <v>142</v>
      </c>
      <c r="AB243" s="32" t="s">
        <v>142</v>
      </c>
      <c r="AC243" s="77" t="s">
        <v>141</v>
      </c>
      <c r="AD243" s="32" t="s">
        <v>141</v>
      </c>
      <c r="AE243" s="32" t="s">
        <v>141</v>
      </c>
      <c r="AF243" s="32" t="s">
        <v>141</v>
      </c>
      <c r="AG243" s="98" t="str">
        <f t="shared" si="65"/>
        <v>0, 00</v>
      </c>
      <c r="AH243" s="75">
        <v>1269</v>
      </c>
      <c r="AI243" s="32" t="s">
        <v>141</v>
      </c>
      <c r="AJ243" s="31">
        <v>1269</v>
      </c>
      <c r="AK243" s="31">
        <v>1088.32</v>
      </c>
      <c r="AL243" s="99">
        <f t="shared" si="66"/>
        <v>1269</v>
      </c>
      <c r="AM243" s="77" t="s">
        <v>141</v>
      </c>
      <c r="AN243" s="32" t="s">
        <v>141</v>
      </c>
      <c r="AO243" s="32" t="s">
        <v>141</v>
      </c>
      <c r="AP243" s="32" t="s">
        <v>141</v>
      </c>
      <c r="AQ243" s="98" t="str">
        <f t="shared" si="57"/>
        <v>0, 00</v>
      </c>
      <c r="AR243" s="77" t="s">
        <v>141</v>
      </c>
      <c r="AS243" s="32" t="s">
        <v>141</v>
      </c>
      <c r="AT243" s="32" t="s">
        <v>141</v>
      </c>
      <c r="AU243" s="32" t="s">
        <v>141</v>
      </c>
      <c r="AV243" s="98" t="str">
        <f t="shared" si="67"/>
        <v>0, 00</v>
      </c>
      <c r="AW243" s="67" t="s">
        <v>141</v>
      </c>
      <c r="AX243" s="32" t="s">
        <v>141</v>
      </c>
      <c r="AY243" s="32" t="s">
        <v>141</v>
      </c>
      <c r="AZ243" s="32" t="s">
        <v>141</v>
      </c>
      <c r="BA243" s="11"/>
    </row>
    <row r="244" spans="1:53" ht="14.25">
      <c r="A244" s="14">
        <v>43</v>
      </c>
      <c r="B244" s="14" t="s">
        <v>51</v>
      </c>
      <c r="C244" s="13">
        <v>23</v>
      </c>
      <c r="D244" s="13">
        <v>27.8</v>
      </c>
      <c r="E244" s="31">
        <v>1977.12</v>
      </c>
      <c r="F244" s="32" t="s">
        <v>141</v>
      </c>
      <c r="G244" s="31">
        <v>1977.12</v>
      </c>
      <c r="H244" s="32">
        <v>885.79</v>
      </c>
      <c r="I244" s="33">
        <f t="shared" si="52"/>
        <v>699.0345118733509</v>
      </c>
      <c r="J244" s="33">
        <v>0</v>
      </c>
      <c r="K244" s="31">
        <f t="shared" si="53"/>
        <v>699.0345118733509</v>
      </c>
      <c r="L244" s="31">
        <f t="shared" si="54"/>
        <v>313.18168865435354</v>
      </c>
      <c r="M244" s="31">
        <f t="shared" si="58"/>
        <v>699.0345118733509</v>
      </c>
      <c r="N244" s="31">
        <f>E244/3.79*2.17</f>
        <v>1132.018575197889</v>
      </c>
      <c r="O244" s="31">
        <v>0</v>
      </c>
      <c r="P244" s="31">
        <f>G244/3.79*2.17</f>
        <v>1132.018575197889</v>
      </c>
      <c r="Q244" s="31">
        <f>H244/3.79*2.17</f>
        <v>507.1673614775725</v>
      </c>
      <c r="R244" s="31">
        <f t="shared" si="61"/>
        <v>1132.018575197889</v>
      </c>
      <c r="S244" s="31">
        <f>E244/3.79*0.28</f>
        <v>146.0669129287599</v>
      </c>
      <c r="T244" s="31">
        <v>0</v>
      </c>
      <c r="U244" s="31">
        <f>G244/3.79*0.28</f>
        <v>146.0669129287599</v>
      </c>
      <c r="V244" s="31">
        <f>H244/3.79*0.28</f>
        <v>65.44094986807389</v>
      </c>
      <c r="W244" s="63">
        <f t="shared" si="64"/>
        <v>146.0669129287599</v>
      </c>
      <c r="X244" s="77" t="s">
        <v>141</v>
      </c>
      <c r="Y244" s="32" t="s">
        <v>141</v>
      </c>
      <c r="Z244" s="32" t="s">
        <v>141</v>
      </c>
      <c r="AA244" s="32" t="s">
        <v>141</v>
      </c>
      <c r="AB244" s="32" t="s">
        <v>141</v>
      </c>
      <c r="AC244" s="77">
        <v>129</v>
      </c>
      <c r="AD244" s="32" t="s">
        <v>141</v>
      </c>
      <c r="AE244" s="32">
        <v>129</v>
      </c>
      <c r="AF244" s="32" t="s">
        <v>141</v>
      </c>
      <c r="AG244" s="98">
        <f t="shared" si="65"/>
        <v>129</v>
      </c>
      <c r="AH244" s="77" t="s">
        <v>141</v>
      </c>
      <c r="AI244" s="32" t="s">
        <v>141</v>
      </c>
      <c r="AJ244" s="32" t="s">
        <v>141</v>
      </c>
      <c r="AK244" s="32" t="s">
        <v>141</v>
      </c>
      <c r="AL244" s="99" t="str">
        <f t="shared" si="66"/>
        <v>0, 00</v>
      </c>
      <c r="AM244" s="77">
        <v>385.32</v>
      </c>
      <c r="AN244" s="32" t="s">
        <v>141</v>
      </c>
      <c r="AO244" s="32">
        <v>385.32</v>
      </c>
      <c r="AP244" s="32">
        <v>136.29</v>
      </c>
      <c r="AQ244" s="98">
        <f t="shared" si="57"/>
        <v>385.32</v>
      </c>
      <c r="AR244" s="77" t="s">
        <v>141</v>
      </c>
      <c r="AS244" s="32" t="s">
        <v>141</v>
      </c>
      <c r="AT244" s="32" t="s">
        <v>141</v>
      </c>
      <c r="AU244" s="32" t="s">
        <v>141</v>
      </c>
      <c r="AV244" s="98" t="str">
        <f t="shared" si="67"/>
        <v>0, 00</v>
      </c>
      <c r="AW244" s="67" t="s">
        <v>141</v>
      </c>
      <c r="AX244" s="32" t="s">
        <v>141</v>
      </c>
      <c r="AY244" s="32" t="s">
        <v>141</v>
      </c>
      <c r="AZ244" s="32" t="s">
        <v>141</v>
      </c>
      <c r="BA244" s="11"/>
    </row>
    <row r="245" spans="1:53" ht="14.25">
      <c r="A245" s="14">
        <v>45</v>
      </c>
      <c r="B245" s="14" t="s">
        <v>51</v>
      </c>
      <c r="C245" s="13">
        <v>27</v>
      </c>
      <c r="D245" s="13">
        <v>103.4</v>
      </c>
      <c r="E245" s="31">
        <v>4878.8</v>
      </c>
      <c r="F245" s="32" t="s">
        <v>141</v>
      </c>
      <c r="G245" s="31">
        <v>4878.8</v>
      </c>
      <c r="H245" s="32" t="s">
        <v>141</v>
      </c>
      <c r="I245" s="33">
        <f t="shared" si="52"/>
        <v>1724.9583113456465</v>
      </c>
      <c r="J245" s="33">
        <v>0</v>
      </c>
      <c r="K245" s="31">
        <f t="shared" si="53"/>
        <v>1724.9583113456465</v>
      </c>
      <c r="L245" s="31">
        <v>0</v>
      </c>
      <c r="M245" s="31">
        <f t="shared" si="58"/>
        <v>1724.9583113456465</v>
      </c>
      <c r="N245" s="31">
        <f>E245/3.79*2.17</f>
        <v>2793.4026385224274</v>
      </c>
      <c r="O245" s="31">
        <v>0</v>
      </c>
      <c r="P245" s="31">
        <f aca="true" t="shared" si="76" ref="P245:P260">G245/3.79*2.17</f>
        <v>2793.4026385224274</v>
      </c>
      <c r="Q245" s="31">
        <v>0</v>
      </c>
      <c r="R245" s="31">
        <f t="shared" si="61"/>
        <v>2793.4026385224274</v>
      </c>
      <c r="S245" s="31">
        <f>E245/3.79*0.28</f>
        <v>360.4390501319262</v>
      </c>
      <c r="T245" s="31">
        <v>0</v>
      </c>
      <c r="U245" s="31">
        <f aca="true" t="shared" si="77" ref="U245:U260">G245/3.79*0.28</f>
        <v>360.4390501319262</v>
      </c>
      <c r="V245" s="31">
        <v>0</v>
      </c>
      <c r="W245" s="63">
        <f t="shared" si="64"/>
        <v>360.4390501319262</v>
      </c>
      <c r="X245" s="77" t="s">
        <v>141</v>
      </c>
      <c r="Y245" s="32" t="s">
        <v>141</v>
      </c>
      <c r="Z245" s="32" t="s">
        <v>141</v>
      </c>
      <c r="AA245" s="32" t="s">
        <v>141</v>
      </c>
      <c r="AB245" s="32" t="s">
        <v>141</v>
      </c>
      <c r="AC245" s="77">
        <v>318.32</v>
      </c>
      <c r="AD245" s="32" t="s">
        <v>141</v>
      </c>
      <c r="AE245" s="32">
        <v>318.32</v>
      </c>
      <c r="AF245" s="32" t="s">
        <v>141</v>
      </c>
      <c r="AG245" s="98">
        <f t="shared" si="65"/>
        <v>318.32</v>
      </c>
      <c r="AH245" s="77" t="s">
        <v>141</v>
      </c>
      <c r="AI245" s="32" t="s">
        <v>141</v>
      </c>
      <c r="AJ245" s="32" t="s">
        <v>141</v>
      </c>
      <c r="AK245" s="32" t="s">
        <v>141</v>
      </c>
      <c r="AL245" s="99" t="str">
        <f t="shared" si="66"/>
        <v>0, 00</v>
      </c>
      <c r="AM245" s="77">
        <v>950.82</v>
      </c>
      <c r="AN245" s="32" t="s">
        <v>141</v>
      </c>
      <c r="AO245" s="32" t="s">
        <v>156</v>
      </c>
      <c r="AP245" s="32" t="s">
        <v>141</v>
      </c>
      <c r="AQ245" s="98" t="str">
        <f t="shared" si="57"/>
        <v>950, 82</v>
      </c>
      <c r="AR245" s="77" t="s">
        <v>141</v>
      </c>
      <c r="AS245" s="32" t="s">
        <v>141</v>
      </c>
      <c r="AT245" s="32"/>
      <c r="AU245" s="32" t="s">
        <v>141</v>
      </c>
      <c r="AV245" s="98">
        <f t="shared" si="67"/>
        <v>0</v>
      </c>
      <c r="AW245" s="67" t="s">
        <v>141</v>
      </c>
      <c r="AX245" s="32" t="s">
        <v>141</v>
      </c>
      <c r="AY245" s="32" t="s">
        <v>141</v>
      </c>
      <c r="AZ245" s="32" t="s">
        <v>141</v>
      </c>
      <c r="BA245" s="11"/>
    </row>
    <row r="246" spans="1:53" ht="14.25">
      <c r="A246" s="14">
        <v>46</v>
      </c>
      <c r="B246" s="14" t="s">
        <v>51</v>
      </c>
      <c r="C246" s="13">
        <v>29</v>
      </c>
      <c r="D246" s="13">
        <v>127.8</v>
      </c>
      <c r="E246" s="31">
        <v>9089.2</v>
      </c>
      <c r="F246" s="32" t="s">
        <v>141</v>
      </c>
      <c r="G246" s="31">
        <v>9089.2</v>
      </c>
      <c r="H246" s="31">
        <v>4246.23</v>
      </c>
      <c r="I246" s="33">
        <f t="shared" si="52"/>
        <v>3213.5957783641165</v>
      </c>
      <c r="J246" s="33">
        <v>0</v>
      </c>
      <c r="K246" s="31">
        <f t="shared" si="53"/>
        <v>3213.5957783641165</v>
      </c>
      <c r="L246" s="31">
        <f t="shared" si="54"/>
        <v>1501.305593667546</v>
      </c>
      <c r="M246" s="31">
        <f t="shared" si="58"/>
        <v>3213.5957783641165</v>
      </c>
      <c r="N246" s="31">
        <f>E246/3.79*2.17</f>
        <v>5204.106596306069</v>
      </c>
      <c r="O246" s="31">
        <v>0</v>
      </c>
      <c r="P246" s="31">
        <f t="shared" si="76"/>
        <v>5204.106596306069</v>
      </c>
      <c r="Q246" s="31">
        <f aca="true" t="shared" si="78" ref="Q246:Q260">H246/3.79*2.17</f>
        <v>2431.2187598944583</v>
      </c>
      <c r="R246" s="31">
        <f t="shared" si="61"/>
        <v>5204.106596306069</v>
      </c>
      <c r="S246" s="31">
        <f>E246/3.79*0.28</f>
        <v>671.4976253298154</v>
      </c>
      <c r="T246" s="31">
        <v>0</v>
      </c>
      <c r="U246" s="31">
        <f t="shared" si="77"/>
        <v>671.4976253298154</v>
      </c>
      <c r="V246" s="31">
        <f aca="true" t="shared" si="79" ref="V246:V264">H246/3.79*0.28</f>
        <v>313.7056464379947</v>
      </c>
      <c r="W246" s="63">
        <f t="shared" si="64"/>
        <v>671.4976253298154</v>
      </c>
      <c r="X246" s="77" t="s">
        <v>141</v>
      </c>
      <c r="Y246" s="32" t="s">
        <v>141</v>
      </c>
      <c r="Z246" s="32" t="s">
        <v>141</v>
      </c>
      <c r="AA246" s="32" t="s">
        <v>141</v>
      </c>
      <c r="AB246" s="32" t="s">
        <v>141</v>
      </c>
      <c r="AC246" s="77">
        <v>593</v>
      </c>
      <c r="AD246" s="32" t="s">
        <v>141</v>
      </c>
      <c r="AE246" s="32">
        <v>593</v>
      </c>
      <c r="AF246" s="32">
        <v>152.38</v>
      </c>
      <c r="AG246" s="98">
        <f t="shared" si="65"/>
        <v>593</v>
      </c>
      <c r="AH246" s="77" t="s">
        <v>141</v>
      </c>
      <c r="AI246" s="32" t="s">
        <v>141</v>
      </c>
      <c r="AJ246" s="32" t="s">
        <v>141</v>
      </c>
      <c r="AK246" s="32" t="s">
        <v>141</v>
      </c>
      <c r="AL246" s="99" t="str">
        <f t="shared" si="66"/>
        <v>0, 00</v>
      </c>
      <c r="AM246" s="75">
        <v>1329.14</v>
      </c>
      <c r="AN246" s="32" t="s">
        <v>141</v>
      </c>
      <c r="AO246" s="31">
        <v>1329.14</v>
      </c>
      <c r="AP246" s="32">
        <v>770.62</v>
      </c>
      <c r="AQ246" s="98">
        <f t="shared" si="57"/>
        <v>1329.14</v>
      </c>
      <c r="AR246" s="77" t="s">
        <v>141</v>
      </c>
      <c r="AS246" s="32" t="s">
        <v>141</v>
      </c>
      <c r="AT246" s="32" t="s">
        <v>141</v>
      </c>
      <c r="AU246" s="32" t="s">
        <v>142</v>
      </c>
      <c r="AV246" s="98" t="str">
        <f t="shared" si="67"/>
        <v>0, 00</v>
      </c>
      <c r="AW246" s="67" t="s">
        <v>141</v>
      </c>
      <c r="AX246" s="32" t="s">
        <v>141</v>
      </c>
      <c r="AY246" s="32" t="s">
        <v>141</v>
      </c>
      <c r="AZ246" s="32" t="s">
        <v>141</v>
      </c>
      <c r="BA246" s="11"/>
    </row>
    <row r="247" spans="1:53" ht="14.25">
      <c r="A247" s="14">
        <v>47</v>
      </c>
      <c r="B247" s="14" t="s">
        <v>52</v>
      </c>
      <c r="C247" s="13">
        <v>18</v>
      </c>
      <c r="D247" s="13">
        <v>504.5</v>
      </c>
      <c r="E247" s="31">
        <v>20677.02</v>
      </c>
      <c r="F247" s="32" t="s">
        <v>141</v>
      </c>
      <c r="G247" s="31">
        <v>20677.02</v>
      </c>
      <c r="H247" s="31">
        <v>15918.73</v>
      </c>
      <c r="I247" s="33">
        <f t="shared" si="52"/>
        <v>7310.608654353563</v>
      </c>
      <c r="J247" s="33">
        <v>0</v>
      </c>
      <c r="K247" s="31">
        <f t="shared" si="53"/>
        <v>7310.608654353563</v>
      </c>
      <c r="L247" s="31">
        <f t="shared" si="54"/>
        <v>5628.258100263852</v>
      </c>
      <c r="M247" s="31">
        <f t="shared" si="58"/>
        <v>7310.608654353563</v>
      </c>
      <c r="N247" s="31">
        <f>E247/3.79*2.17</f>
        <v>11838.82147757256</v>
      </c>
      <c r="O247" s="31">
        <v>0</v>
      </c>
      <c r="P247" s="31">
        <f t="shared" si="76"/>
        <v>11838.82147757256</v>
      </c>
      <c r="Q247" s="31">
        <f t="shared" si="78"/>
        <v>9114.41796833773</v>
      </c>
      <c r="R247" s="31">
        <f t="shared" si="61"/>
        <v>11838.82147757256</v>
      </c>
      <c r="S247" s="31">
        <f>E247/3.79*0.28</f>
        <v>1527.589868073879</v>
      </c>
      <c r="T247" s="31">
        <v>0</v>
      </c>
      <c r="U247" s="31">
        <f t="shared" si="77"/>
        <v>1527.589868073879</v>
      </c>
      <c r="V247" s="31">
        <f t="shared" si="79"/>
        <v>1176.0539313984168</v>
      </c>
      <c r="W247" s="63">
        <f t="shared" si="64"/>
        <v>1527.589868073879</v>
      </c>
      <c r="X247" s="75">
        <v>11774.88</v>
      </c>
      <c r="Y247" s="32" t="s">
        <v>141</v>
      </c>
      <c r="Z247" s="31">
        <v>11774.88</v>
      </c>
      <c r="AA247" s="31">
        <v>8680.51</v>
      </c>
      <c r="AB247" s="31">
        <v>11774.88</v>
      </c>
      <c r="AC247" s="75">
        <v>2346.9</v>
      </c>
      <c r="AD247" s="32" t="s">
        <v>141</v>
      </c>
      <c r="AE247" s="31">
        <v>2346.9</v>
      </c>
      <c r="AF247" s="31">
        <v>935</v>
      </c>
      <c r="AG247" s="98">
        <f t="shared" si="65"/>
        <v>2346.9</v>
      </c>
      <c r="AH247" s="77" t="s">
        <v>141</v>
      </c>
      <c r="AI247" s="32" t="s">
        <v>141</v>
      </c>
      <c r="AJ247" s="32" t="s">
        <v>141</v>
      </c>
      <c r="AK247" s="32" t="s">
        <v>142</v>
      </c>
      <c r="AL247" s="99" t="str">
        <f t="shared" si="66"/>
        <v>0, 00</v>
      </c>
      <c r="AM247" s="75">
        <v>7010.52</v>
      </c>
      <c r="AN247" s="32" t="s">
        <v>141</v>
      </c>
      <c r="AO247" s="31">
        <v>7010.52</v>
      </c>
      <c r="AP247" s="31">
        <v>4702.83</v>
      </c>
      <c r="AQ247" s="98">
        <f t="shared" si="57"/>
        <v>7010.52</v>
      </c>
      <c r="AR247" s="75">
        <v>318.65</v>
      </c>
      <c r="AS247" s="32" t="s">
        <v>141</v>
      </c>
      <c r="AT247" s="31">
        <v>318.65</v>
      </c>
      <c r="AU247" s="31">
        <v>227.85</v>
      </c>
      <c r="AV247" s="98">
        <f t="shared" si="67"/>
        <v>318.65</v>
      </c>
      <c r="AW247" s="67" t="s">
        <v>141</v>
      </c>
      <c r="AX247" s="32" t="s">
        <v>141</v>
      </c>
      <c r="AY247" s="32" t="s">
        <v>141</v>
      </c>
      <c r="AZ247" s="32" t="s">
        <v>141</v>
      </c>
      <c r="BA247" s="11"/>
    </row>
    <row r="248" spans="1:53" ht="14.25">
      <c r="A248" s="14">
        <v>48</v>
      </c>
      <c r="B248" s="14" t="s">
        <v>53</v>
      </c>
      <c r="C248" s="13">
        <v>1</v>
      </c>
      <c r="D248" s="13">
        <v>373.4</v>
      </c>
      <c r="E248" s="31">
        <v>15199.32</v>
      </c>
      <c r="F248" s="32" t="s">
        <v>141</v>
      </c>
      <c r="G248" s="31">
        <v>15199.32</v>
      </c>
      <c r="H248" s="31">
        <v>9932.91</v>
      </c>
      <c r="I248" s="33">
        <f t="shared" si="52"/>
        <v>5373.9020580474935</v>
      </c>
      <c r="J248" s="33">
        <v>0</v>
      </c>
      <c r="K248" s="31">
        <f t="shared" si="53"/>
        <v>5373.9020580474935</v>
      </c>
      <c r="L248" s="31">
        <f t="shared" si="54"/>
        <v>3511.899577836412</v>
      </c>
      <c r="M248" s="31">
        <f t="shared" si="58"/>
        <v>5373.9020580474935</v>
      </c>
      <c r="N248" s="31">
        <f>E248/3.79*2.17</f>
        <v>8702.513034300791</v>
      </c>
      <c r="O248" s="31">
        <v>0</v>
      </c>
      <c r="P248" s="31">
        <f t="shared" si="76"/>
        <v>8702.513034300791</v>
      </c>
      <c r="Q248" s="31">
        <f t="shared" si="78"/>
        <v>5687.180659630607</v>
      </c>
      <c r="R248" s="31">
        <f t="shared" si="61"/>
        <v>8702.513034300791</v>
      </c>
      <c r="S248" s="31">
        <f>E248/3.79*0.28</f>
        <v>1122.9049076517151</v>
      </c>
      <c r="T248" s="31">
        <v>0</v>
      </c>
      <c r="U248" s="31">
        <f t="shared" si="77"/>
        <v>1122.9049076517151</v>
      </c>
      <c r="V248" s="31">
        <f t="shared" si="79"/>
        <v>733.8297625329816</v>
      </c>
      <c r="W248" s="63">
        <f t="shared" si="64"/>
        <v>1122.9049076517151</v>
      </c>
      <c r="X248" s="75">
        <v>8655.48</v>
      </c>
      <c r="Y248" s="32" t="s">
        <v>141</v>
      </c>
      <c r="Z248" s="31">
        <v>8655.48</v>
      </c>
      <c r="AA248" s="31">
        <v>5528.59</v>
      </c>
      <c r="AB248" s="31">
        <v>8655.48</v>
      </c>
      <c r="AC248" s="75">
        <v>1725.18</v>
      </c>
      <c r="AD248" s="32" t="s">
        <v>141</v>
      </c>
      <c r="AE248" s="31">
        <v>1725.18</v>
      </c>
      <c r="AF248" s="31">
        <v>871.4</v>
      </c>
      <c r="AG248" s="98">
        <f t="shared" si="65"/>
        <v>1725.18</v>
      </c>
      <c r="AH248" s="77" t="s">
        <v>141</v>
      </c>
      <c r="AI248" s="32" t="s">
        <v>141</v>
      </c>
      <c r="AJ248" s="32" t="s">
        <v>141</v>
      </c>
      <c r="AK248" s="32" t="s">
        <v>141</v>
      </c>
      <c r="AL248" s="99" t="str">
        <f t="shared" si="66"/>
        <v>0, 00</v>
      </c>
      <c r="AM248" s="75">
        <v>5153.18</v>
      </c>
      <c r="AN248" s="32" t="s">
        <v>141</v>
      </c>
      <c r="AO248" s="31">
        <v>5153.18</v>
      </c>
      <c r="AP248" s="31">
        <v>3117.97</v>
      </c>
      <c r="AQ248" s="98">
        <f t="shared" si="57"/>
        <v>5153.18</v>
      </c>
      <c r="AR248" s="75">
        <v>234.23</v>
      </c>
      <c r="AS248" s="32" t="s">
        <v>141</v>
      </c>
      <c r="AT248" s="31">
        <v>234.23</v>
      </c>
      <c r="AU248" s="31">
        <v>180.18</v>
      </c>
      <c r="AV248" s="98">
        <f t="shared" si="67"/>
        <v>234.23</v>
      </c>
      <c r="AW248" s="67" t="s">
        <v>141</v>
      </c>
      <c r="AX248" s="32" t="s">
        <v>141</v>
      </c>
      <c r="AY248" s="32" t="s">
        <v>141</v>
      </c>
      <c r="AZ248" s="32" t="s">
        <v>141</v>
      </c>
      <c r="BA248" s="11"/>
    </row>
    <row r="249" spans="1:53" ht="14.25">
      <c r="A249" s="14">
        <v>49</v>
      </c>
      <c r="B249" s="14" t="s">
        <v>53</v>
      </c>
      <c r="C249" s="13">
        <v>2</v>
      </c>
      <c r="D249" s="13">
        <v>385.7</v>
      </c>
      <c r="E249" s="32" t="s">
        <v>152</v>
      </c>
      <c r="F249" s="32" t="s">
        <v>141</v>
      </c>
      <c r="G249" s="31">
        <v>15910.56</v>
      </c>
      <c r="H249" s="31">
        <v>4696.92</v>
      </c>
      <c r="I249" s="33">
        <v>0</v>
      </c>
      <c r="J249" s="33">
        <v>0</v>
      </c>
      <c r="K249" s="31">
        <f t="shared" si="53"/>
        <v>5625.369498680739</v>
      </c>
      <c r="L249" s="31">
        <f t="shared" si="54"/>
        <v>1660.6524538258577</v>
      </c>
      <c r="M249" s="31">
        <f t="shared" si="58"/>
        <v>5625.369498680739</v>
      </c>
      <c r="N249" s="31">
        <v>0</v>
      </c>
      <c r="O249" s="31">
        <v>0</v>
      </c>
      <c r="P249" s="31">
        <f t="shared" si="76"/>
        <v>9109.740158311344</v>
      </c>
      <c r="Q249" s="31">
        <f t="shared" si="78"/>
        <v>2689.2655408970977</v>
      </c>
      <c r="R249" s="31">
        <f t="shared" si="61"/>
        <v>9109.740158311344</v>
      </c>
      <c r="S249" s="31">
        <v>0</v>
      </c>
      <c r="T249" s="31">
        <v>0</v>
      </c>
      <c r="U249" s="31">
        <f t="shared" si="77"/>
        <v>1175.4503430079155</v>
      </c>
      <c r="V249" s="31">
        <f t="shared" si="79"/>
        <v>347.00200527704493</v>
      </c>
      <c r="W249" s="63">
        <f t="shared" si="64"/>
        <v>1175.4503430079155</v>
      </c>
      <c r="X249" s="75">
        <v>9060.6</v>
      </c>
      <c r="Y249" s="32" t="s">
        <v>141</v>
      </c>
      <c r="Z249" s="31">
        <v>9060.6</v>
      </c>
      <c r="AA249" s="31">
        <v>2718.27</v>
      </c>
      <c r="AB249" s="31">
        <v>9060.6</v>
      </c>
      <c r="AC249" s="75">
        <v>1805.9</v>
      </c>
      <c r="AD249" s="32" t="s">
        <v>141</v>
      </c>
      <c r="AE249" s="31">
        <v>1805.9</v>
      </c>
      <c r="AF249" s="31">
        <v>591.02</v>
      </c>
      <c r="AG249" s="98">
        <f t="shared" si="65"/>
        <v>1805.9</v>
      </c>
      <c r="AH249" s="77" t="s">
        <v>141</v>
      </c>
      <c r="AI249" s="32" t="s">
        <v>141</v>
      </c>
      <c r="AJ249" s="32" t="s">
        <v>141</v>
      </c>
      <c r="AK249" s="32" t="s">
        <v>141</v>
      </c>
      <c r="AL249" s="99" t="str">
        <f t="shared" si="66"/>
        <v>0, 00</v>
      </c>
      <c r="AM249" s="75">
        <v>5394.28</v>
      </c>
      <c r="AN249" s="32" t="s">
        <v>141</v>
      </c>
      <c r="AO249" s="31">
        <v>5394.28</v>
      </c>
      <c r="AP249" s="34">
        <v>1585.98</v>
      </c>
      <c r="AQ249" s="98">
        <f t="shared" si="57"/>
        <v>5394.28</v>
      </c>
      <c r="AR249" s="77">
        <v>245.19</v>
      </c>
      <c r="AS249" s="32" t="s">
        <v>141</v>
      </c>
      <c r="AT249" s="32">
        <v>245.19</v>
      </c>
      <c r="AU249" s="32">
        <v>125.62</v>
      </c>
      <c r="AV249" s="98">
        <f t="shared" si="67"/>
        <v>245.19</v>
      </c>
      <c r="AW249" s="67" t="s">
        <v>141</v>
      </c>
      <c r="AX249" s="32" t="s">
        <v>141</v>
      </c>
      <c r="AY249" s="32" t="s">
        <v>141</v>
      </c>
      <c r="AZ249" s="32" t="s">
        <v>141</v>
      </c>
      <c r="BA249" s="11"/>
    </row>
    <row r="250" spans="1:53" ht="14.25">
      <c r="A250" s="14">
        <v>50</v>
      </c>
      <c r="B250" s="14" t="s">
        <v>53</v>
      </c>
      <c r="C250" s="13">
        <v>4</v>
      </c>
      <c r="D250" s="13">
        <v>81.5</v>
      </c>
      <c r="E250" s="31">
        <v>5739.4</v>
      </c>
      <c r="F250" s="32" t="s">
        <v>141</v>
      </c>
      <c r="G250" s="31">
        <v>5739.4</v>
      </c>
      <c r="H250" s="31">
        <v>5527.33</v>
      </c>
      <c r="I250" s="33">
        <f t="shared" si="52"/>
        <v>2029.233773087071</v>
      </c>
      <c r="J250" s="33">
        <v>0</v>
      </c>
      <c r="K250" s="31">
        <f t="shared" si="53"/>
        <v>2029.233773087071</v>
      </c>
      <c r="L250" s="31">
        <f t="shared" si="54"/>
        <v>1954.2538786279686</v>
      </c>
      <c r="M250" s="31">
        <f t="shared" si="58"/>
        <v>2029.233773087071</v>
      </c>
      <c r="N250" s="31">
        <f aca="true" t="shared" si="80" ref="N250:N260">E250/3.79*2.17</f>
        <v>3286.147229551451</v>
      </c>
      <c r="O250" s="31">
        <v>0</v>
      </c>
      <c r="P250" s="31">
        <f t="shared" si="76"/>
        <v>3286.147229551451</v>
      </c>
      <c r="Q250" s="31">
        <f t="shared" si="78"/>
        <v>3164.7245646437996</v>
      </c>
      <c r="R250" s="31">
        <f t="shared" si="61"/>
        <v>3286.147229551451</v>
      </c>
      <c r="S250" s="31">
        <f aca="true" t="shared" si="81" ref="S250:S264">E250/3.79*0.28</f>
        <v>424.01899736147755</v>
      </c>
      <c r="T250" s="31">
        <v>0</v>
      </c>
      <c r="U250" s="31">
        <f t="shared" si="77"/>
        <v>424.01899736147755</v>
      </c>
      <c r="V250" s="31">
        <f t="shared" si="79"/>
        <v>408.35155672823225</v>
      </c>
      <c r="W250" s="63">
        <f t="shared" si="64"/>
        <v>424.01899736147755</v>
      </c>
      <c r="X250" s="77" t="s">
        <v>141</v>
      </c>
      <c r="Y250" s="32" t="s">
        <v>141</v>
      </c>
      <c r="Z250" s="32" t="s">
        <v>141</v>
      </c>
      <c r="AA250" s="32" t="s">
        <v>141</v>
      </c>
      <c r="AB250" s="32" t="s">
        <v>141</v>
      </c>
      <c r="AC250" s="75">
        <v>374.46</v>
      </c>
      <c r="AD250" s="32" t="s">
        <v>142</v>
      </c>
      <c r="AE250" s="31">
        <v>374.46</v>
      </c>
      <c r="AF250" s="31">
        <v>291.53</v>
      </c>
      <c r="AG250" s="98">
        <f t="shared" si="65"/>
        <v>374.46</v>
      </c>
      <c r="AH250" s="77" t="s">
        <v>141</v>
      </c>
      <c r="AI250" s="32" t="s">
        <v>141</v>
      </c>
      <c r="AJ250" s="32" t="s">
        <v>141</v>
      </c>
      <c r="AK250" s="32" t="s">
        <v>141</v>
      </c>
      <c r="AL250" s="99" t="str">
        <f t="shared" si="66"/>
        <v>0, 00</v>
      </c>
      <c r="AM250" s="75">
        <v>1118.48</v>
      </c>
      <c r="AN250" s="32" t="s">
        <v>141</v>
      </c>
      <c r="AO250" s="31">
        <v>1118.48</v>
      </c>
      <c r="AP250" s="32" t="s">
        <v>157</v>
      </c>
      <c r="AQ250" s="98">
        <f t="shared" si="57"/>
        <v>1118.48</v>
      </c>
      <c r="AR250" s="75" t="s">
        <v>141</v>
      </c>
      <c r="AS250" s="32" t="s">
        <v>141</v>
      </c>
      <c r="AT250" s="31" t="s">
        <v>141</v>
      </c>
      <c r="AU250" s="32" t="s">
        <v>141</v>
      </c>
      <c r="AV250" s="98" t="str">
        <f t="shared" si="67"/>
        <v>0, 00</v>
      </c>
      <c r="AW250" s="67" t="s">
        <v>141</v>
      </c>
      <c r="AX250" s="32" t="s">
        <v>141</v>
      </c>
      <c r="AY250" s="32" t="s">
        <v>141</v>
      </c>
      <c r="AZ250" s="32" t="s">
        <v>141</v>
      </c>
      <c r="BA250" s="11"/>
    </row>
    <row r="251" spans="1:53" ht="14.25">
      <c r="A251" s="14">
        <v>51</v>
      </c>
      <c r="B251" s="14" t="s">
        <v>27</v>
      </c>
      <c r="C251" s="13">
        <v>22</v>
      </c>
      <c r="D251" s="13">
        <v>177.8</v>
      </c>
      <c r="E251" s="31">
        <v>4362.28</v>
      </c>
      <c r="F251" s="32" t="s">
        <v>141</v>
      </c>
      <c r="G251" s="31">
        <v>4362.28</v>
      </c>
      <c r="H251" s="31">
        <v>1799.18</v>
      </c>
      <c r="I251" s="33">
        <f t="shared" si="52"/>
        <v>1542.336464379947</v>
      </c>
      <c r="J251" s="33">
        <v>0</v>
      </c>
      <c r="K251" s="31">
        <f t="shared" si="53"/>
        <v>1542.336464379947</v>
      </c>
      <c r="L251" s="31">
        <f t="shared" si="54"/>
        <v>636.1216886543536</v>
      </c>
      <c r="M251" s="31">
        <f t="shared" si="58"/>
        <v>1542.336464379947</v>
      </c>
      <c r="N251" s="31">
        <f t="shared" si="80"/>
        <v>2497.664274406332</v>
      </c>
      <c r="O251" s="31">
        <v>0</v>
      </c>
      <c r="P251" s="31">
        <f t="shared" si="76"/>
        <v>2497.664274406332</v>
      </c>
      <c r="Q251" s="31">
        <f t="shared" si="78"/>
        <v>1030.1373614775725</v>
      </c>
      <c r="R251" s="31">
        <f t="shared" si="61"/>
        <v>2497.664274406332</v>
      </c>
      <c r="S251" s="31">
        <f t="shared" si="81"/>
        <v>322.2792612137203</v>
      </c>
      <c r="T251" s="31">
        <v>0</v>
      </c>
      <c r="U251" s="31">
        <f t="shared" si="77"/>
        <v>322.2792612137203</v>
      </c>
      <c r="V251" s="31">
        <f t="shared" si="79"/>
        <v>132.9209498680739</v>
      </c>
      <c r="W251" s="63">
        <f t="shared" si="64"/>
        <v>322.2792612137203</v>
      </c>
      <c r="X251" s="77" t="s">
        <v>141</v>
      </c>
      <c r="Y251" s="32" t="s">
        <v>141</v>
      </c>
      <c r="Z251" s="32" t="s">
        <v>141</v>
      </c>
      <c r="AA251" s="32" t="s">
        <v>141</v>
      </c>
      <c r="AB251" s="32" t="s">
        <v>141</v>
      </c>
      <c r="AC251" s="77">
        <v>265.88</v>
      </c>
      <c r="AD251" s="32" t="s">
        <v>141</v>
      </c>
      <c r="AE251" s="32">
        <v>265.88</v>
      </c>
      <c r="AF251" s="32">
        <v>48.68</v>
      </c>
      <c r="AG251" s="98">
        <f t="shared" si="65"/>
        <v>265.88</v>
      </c>
      <c r="AH251" s="77" t="s">
        <v>141</v>
      </c>
      <c r="AI251" s="32" t="s">
        <v>141</v>
      </c>
      <c r="AJ251" s="32" t="s">
        <v>141</v>
      </c>
      <c r="AK251" s="32" t="s">
        <v>141</v>
      </c>
      <c r="AL251" s="99" t="str">
        <f t="shared" si="66"/>
        <v>0, 00</v>
      </c>
      <c r="AM251" s="77">
        <v>838.26</v>
      </c>
      <c r="AN251" s="32" t="s">
        <v>141</v>
      </c>
      <c r="AO251" s="32">
        <v>838.26</v>
      </c>
      <c r="AP251" s="32" t="s">
        <v>151</v>
      </c>
      <c r="AQ251" s="98">
        <f t="shared" si="57"/>
        <v>838.26</v>
      </c>
      <c r="AR251" s="77" t="s">
        <v>142</v>
      </c>
      <c r="AS251" s="32" t="s">
        <v>141</v>
      </c>
      <c r="AT251" s="32" t="s">
        <v>141</v>
      </c>
      <c r="AU251" s="32" t="s">
        <v>141</v>
      </c>
      <c r="AV251" s="98" t="str">
        <f t="shared" si="67"/>
        <v>0, 00</v>
      </c>
      <c r="AW251" s="67" t="s">
        <v>141</v>
      </c>
      <c r="AX251" s="32" t="s">
        <v>141</v>
      </c>
      <c r="AY251" s="32" t="s">
        <v>141</v>
      </c>
      <c r="AZ251" s="32" t="s">
        <v>141</v>
      </c>
      <c r="BA251" s="11"/>
    </row>
    <row r="252" spans="1:53" ht="14.25">
      <c r="A252" s="14">
        <v>52</v>
      </c>
      <c r="B252" s="14" t="s">
        <v>54</v>
      </c>
      <c r="C252" s="13">
        <v>35</v>
      </c>
      <c r="D252" s="13">
        <v>498.3</v>
      </c>
      <c r="E252" s="31">
        <v>20251.96</v>
      </c>
      <c r="F252" s="32" t="s">
        <v>141</v>
      </c>
      <c r="G252" s="31">
        <v>20251.96</v>
      </c>
      <c r="H252" s="31">
        <v>19837.94</v>
      </c>
      <c r="I252" s="33">
        <f t="shared" si="52"/>
        <v>7160.323588390501</v>
      </c>
      <c r="J252" s="33">
        <v>0</v>
      </c>
      <c r="K252" s="31">
        <f t="shared" si="53"/>
        <v>7160.323588390501</v>
      </c>
      <c r="L252" s="31">
        <f t="shared" si="54"/>
        <v>7013.9418469656985</v>
      </c>
      <c r="M252" s="31">
        <f t="shared" si="58"/>
        <v>7160.323588390501</v>
      </c>
      <c r="N252" s="31">
        <f t="shared" si="80"/>
        <v>11595.44939313984</v>
      </c>
      <c r="O252" s="31">
        <v>0</v>
      </c>
      <c r="P252" s="31">
        <f t="shared" si="76"/>
        <v>11595.44939313984</v>
      </c>
      <c r="Q252" s="31">
        <f t="shared" si="78"/>
        <v>11358.398364116092</v>
      </c>
      <c r="R252" s="31">
        <f t="shared" si="61"/>
        <v>11595.44939313984</v>
      </c>
      <c r="S252" s="31">
        <f t="shared" si="81"/>
        <v>1496.187018469657</v>
      </c>
      <c r="T252" s="31">
        <v>0</v>
      </c>
      <c r="U252" s="31">
        <f t="shared" si="77"/>
        <v>1496.187018469657</v>
      </c>
      <c r="V252" s="31">
        <f t="shared" si="79"/>
        <v>1465.5997889182058</v>
      </c>
      <c r="W252" s="63">
        <f t="shared" si="64"/>
        <v>1496.187018469657</v>
      </c>
      <c r="X252" s="75">
        <v>11532.84</v>
      </c>
      <c r="Y252" s="32" t="s">
        <v>141</v>
      </c>
      <c r="Z252" s="31">
        <v>11532.84</v>
      </c>
      <c r="AA252" s="31">
        <v>10701.17</v>
      </c>
      <c r="AB252" s="31">
        <v>11532.84</v>
      </c>
      <c r="AC252" s="75">
        <v>2298.66</v>
      </c>
      <c r="AD252" s="32" t="s">
        <v>141</v>
      </c>
      <c r="AE252" s="31">
        <v>2298.66</v>
      </c>
      <c r="AF252" s="31">
        <v>868.73</v>
      </c>
      <c r="AG252" s="98">
        <f t="shared" si="65"/>
        <v>2298.66</v>
      </c>
      <c r="AH252" s="77" t="s">
        <v>141</v>
      </c>
      <c r="AI252" s="32" t="s">
        <v>141</v>
      </c>
      <c r="AJ252" s="32" t="s">
        <v>141</v>
      </c>
      <c r="AK252" s="32" t="s">
        <v>141</v>
      </c>
      <c r="AL252" s="99" t="str">
        <f t="shared" si="66"/>
        <v>0, 00</v>
      </c>
      <c r="AM252" s="75">
        <v>6866.34</v>
      </c>
      <c r="AN252" s="32" t="s">
        <v>141</v>
      </c>
      <c r="AO252" s="31">
        <v>6866.34</v>
      </c>
      <c r="AP252" s="31">
        <v>5724.93</v>
      </c>
      <c r="AQ252" s="98">
        <f t="shared" si="57"/>
        <v>6866.34</v>
      </c>
      <c r="AR252" s="75">
        <v>312.09</v>
      </c>
      <c r="AS252" s="32" t="s">
        <v>141</v>
      </c>
      <c r="AT252" s="31">
        <v>312.09</v>
      </c>
      <c r="AU252" s="31">
        <v>199.58</v>
      </c>
      <c r="AV252" s="98">
        <f t="shared" si="67"/>
        <v>312.09</v>
      </c>
      <c r="AW252" s="67" t="s">
        <v>141</v>
      </c>
      <c r="AX252" s="32" t="s">
        <v>141</v>
      </c>
      <c r="AY252" s="32" t="s">
        <v>141</v>
      </c>
      <c r="AZ252" s="32" t="s">
        <v>141</v>
      </c>
      <c r="BA252" s="11"/>
    </row>
    <row r="253" spans="1:53" ht="14.25">
      <c r="A253" s="14">
        <v>53</v>
      </c>
      <c r="B253" s="14" t="s">
        <v>54</v>
      </c>
      <c r="C253" s="13">
        <v>47</v>
      </c>
      <c r="D253" s="13">
        <v>272.5</v>
      </c>
      <c r="E253" s="31">
        <v>16378.92</v>
      </c>
      <c r="F253" s="32" t="s">
        <v>141</v>
      </c>
      <c r="G253" s="31">
        <v>16378.92</v>
      </c>
      <c r="H253" s="31">
        <v>21100.44</v>
      </c>
      <c r="I253" s="33">
        <f t="shared" si="52"/>
        <v>5790.963799472296</v>
      </c>
      <c r="J253" s="33">
        <v>0</v>
      </c>
      <c r="K253" s="31">
        <f t="shared" si="53"/>
        <v>5790.963799472296</v>
      </c>
      <c r="L253" s="31">
        <f t="shared" si="54"/>
        <v>7460.313878627968</v>
      </c>
      <c r="M253" s="31">
        <f t="shared" si="58"/>
        <v>5790.963799472296</v>
      </c>
      <c r="N253" s="31">
        <f t="shared" si="80"/>
        <v>9377.904063324539</v>
      </c>
      <c r="O253" s="31">
        <v>0</v>
      </c>
      <c r="P253" s="31">
        <f t="shared" si="76"/>
        <v>9377.904063324539</v>
      </c>
      <c r="Q253" s="31">
        <f t="shared" si="78"/>
        <v>12081.254564643797</v>
      </c>
      <c r="R253" s="31">
        <f t="shared" si="61"/>
        <v>9377.904063324539</v>
      </c>
      <c r="S253" s="31">
        <f t="shared" si="81"/>
        <v>1210.0521372031665</v>
      </c>
      <c r="T253" s="31">
        <v>0</v>
      </c>
      <c r="U253" s="31">
        <f t="shared" si="77"/>
        <v>1210.0521372031665</v>
      </c>
      <c r="V253" s="31">
        <f t="shared" si="79"/>
        <v>1558.871556728232</v>
      </c>
      <c r="W253" s="63">
        <f t="shared" si="64"/>
        <v>1210.0521372031665</v>
      </c>
      <c r="X253" s="77" t="s">
        <v>141</v>
      </c>
      <c r="Y253" s="32" t="s">
        <v>141</v>
      </c>
      <c r="Z253" s="31" t="s">
        <v>141</v>
      </c>
      <c r="AA253" s="32" t="s">
        <v>141</v>
      </c>
      <c r="AB253" s="31" t="s">
        <v>141</v>
      </c>
      <c r="AC253" s="75">
        <v>1068.58</v>
      </c>
      <c r="AD253" s="32" t="s">
        <v>141</v>
      </c>
      <c r="AE253" s="31">
        <v>1068.58</v>
      </c>
      <c r="AF253" s="31">
        <v>286.44</v>
      </c>
      <c r="AG253" s="98">
        <f t="shared" si="65"/>
        <v>1068.58</v>
      </c>
      <c r="AH253" s="77" t="s">
        <v>141</v>
      </c>
      <c r="AI253" s="32" t="s">
        <v>141</v>
      </c>
      <c r="AJ253" s="32" t="s">
        <v>141</v>
      </c>
      <c r="AK253" s="32" t="s">
        <v>141</v>
      </c>
      <c r="AL253" s="99" t="str">
        <f t="shared" si="66"/>
        <v>0, 00</v>
      </c>
      <c r="AM253" s="75">
        <v>2756.18</v>
      </c>
      <c r="AN253" s="32" t="s">
        <v>141</v>
      </c>
      <c r="AO253" s="31">
        <v>2756.18</v>
      </c>
      <c r="AP253" s="31">
        <v>3161.46</v>
      </c>
      <c r="AQ253" s="98">
        <f t="shared" si="57"/>
        <v>2756.18</v>
      </c>
      <c r="AR253" s="77" t="s">
        <v>141</v>
      </c>
      <c r="AS253" s="32" t="s">
        <v>141</v>
      </c>
      <c r="AT253" s="32" t="s">
        <v>141</v>
      </c>
      <c r="AU253" s="32" t="s">
        <v>141</v>
      </c>
      <c r="AV253" s="98" t="str">
        <f t="shared" si="67"/>
        <v>0, 00</v>
      </c>
      <c r="AW253" s="67" t="s">
        <v>141</v>
      </c>
      <c r="AX253" s="32" t="s">
        <v>141</v>
      </c>
      <c r="AY253" s="32" t="s">
        <v>141</v>
      </c>
      <c r="AZ253" s="32" t="s">
        <v>141</v>
      </c>
      <c r="BA253" s="11"/>
    </row>
    <row r="254" spans="1:53" ht="14.25">
      <c r="A254" s="14">
        <v>54</v>
      </c>
      <c r="B254" s="14" t="s">
        <v>54</v>
      </c>
      <c r="C254" s="13">
        <v>48</v>
      </c>
      <c r="D254" s="13">
        <v>915.1</v>
      </c>
      <c r="E254" s="31">
        <v>37499.02</v>
      </c>
      <c r="F254" s="32" t="s">
        <v>141</v>
      </c>
      <c r="G254" s="31">
        <v>37499.02</v>
      </c>
      <c r="H254" s="31">
        <v>29792.79</v>
      </c>
      <c r="I254" s="33">
        <f t="shared" si="52"/>
        <v>13258.22870712401</v>
      </c>
      <c r="J254" s="33">
        <v>0</v>
      </c>
      <c r="K254" s="31">
        <f t="shared" si="53"/>
        <v>13258.22870712401</v>
      </c>
      <c r="L254" s="31">
        <f t="shared" si="54"/>
        <v>10533.59857519789</v>
      </c>
      <c r="M254" s="31">
        <f t="shared" si="58"/>
        <v>13258.22870712401</v>
      </c>
      <c r="N254" s="31">
        <f t="shared" si="80"/>
        <v>21470.41514511873</v>
      </c>
      <c r="O254" s="31">
        <v>0</v>
      </c>
      <c r="P254" s="31">
        <f t="shared" si="76"/>
        <v>21470.41514511873</v>
      </c>
      <c r="Q254" s="31">
        <f t="shared" si="78"/>
        <v>17058.140976253297</v>
      </c>
      <c r="R254" s="31">
        <f t="shared" si="61"/>
        <v>21470.41514511873</v>
      </c>
      <c r="S254" s="31">
        <f t="shared" si="81"/>
        <v>2770.376147757256</v>
      </c>
      <c r="T254" s="31">
        <v>0</v>
      </c>
      <c r="U254" s="31">
        <f t="shared" si="77"/>
        <v>2770.376147757256</v>
      </c>
      <c r="V254" s="31">
        <f t="shared" si="79"/>
        <v>2201.0504485488127</v>
      </c>
      <c r="W254" s="63">
        <f t="shared" si="64"/>
        <v>2770.376147757256</v>
      </c>
      <c r="X254" s="75">
        <v>21848.04</v>
      </c>
      <c r="Y254" s="32" t="s">
        <v>141</v>
      </c>
      <c r="Z254" s="31">
        <v>21848.04</v>
      </c>
      <c r="AA254" s="31">
        <v>17311.52</v>
      </c>
      <c r="AB254" s="31">
        <v>21848.04</v>
      </c>
      <c r="AC254" s="75">
        <v>4256.24</v>
      </c>
      <c r="AD254" s="32" t="s">
        <v>141</v>
      </c>
      <c r="AE254" s="31">
        <v>4256.24</v>
      </c>
      <c r="AF254" s="31">
        <v>3735.12</v>
      </c>
      <c r="AG254" s="98">
        <f t="shared" si="65"/>
        <v>4256.24</v>
      </c>
      <c r="AH254" s="77" t="s">
        <v>141</v>
      </c>
      <c r="AI254" s="32" t="s">
        <v>141</v>
      </c>
      <c r="AJ254" s="32" t="s">
        <v>141</v>
      </c>
      <c r="AK254" s="32" t="s">
        <v>141</v>
      </c>
      <c r="AL254" s="99" t="str">
        <f t="shared" si="66"/>
        <v>0, 00</v>
      </c>
      <c r="AM254" s="75">
        <v>13007.86</v>
      </c>
      <c r="AN254" s="32" t="s">
        <v>141</v>
      </c>
      <c r="AO254" s="31">
        <v>13007.86</v>
      </c>
      <c r="AP254" s="31">
        <v>10382.7</v>
      </c>
      <c r="AQ254" s="98">
        <f t="shared" si="57"/>
        <v>13007.86</v>
      </c>
      <c r="AR254" s="75">
        <v>591.25</v>
      </c>
      <c r="AS254" s="32" t="s">
        <v>141</v>
      </c>
      <c r="AT254" s="31">
        <v>591.25</v>
      </c>
      <c r="AU254" s="31">
        <v>538.14</v>
      </c>
      <c r="AV254" s="98">
        <f t="shared" si="67"/>
        <v>591.25</v>
      </c>
      <c r="AW254" s="67" t="s">
        <v>141</v>
      </c>
      <c r="AX254" s="32" t="s">
        <v>141</v>
      </c>
      <c r="AY254" s="32" t="s">
        <v>141</v>
      </c>
      <c r="AZ254" s="32" t="s">
        <v>141</v>
      </c>
      <c r="BA254" s="11"/>
    </row>
    <row r="255" spans="1:53" ht="14.25">
      <c r="A255" s="14">
        <v>55</v>
      </c>
      <c r="B255" s="14" t="s">
        <v>54</v>
      </c>
      <c r="C255" s="13">
        <v>49</v>
      </c>
      <c r="D255" s="13">
        <v>371.8</v>
      </c>
      <c r="E255" s="31">
        <v>15227.82</v>
      </c>
      <c r="F255" s="32" t="s">
        <v>141</v>
      </c>
      <c r="G255" s="31">
        <v>15227.82</v>
      </c>
      <c r="H255" s="31">
        <v>11440.55</v>
      </c>
      <c r="I255" s="33">
        <f t="shared" si="52"/>
        <v>5383.978575197889</v>
      </c>
      <c r="J255" s="33">
        <v>0</v>
      </c>
      <c r="K255" s="31">
        <f t="shared" si="53"/>
        <v>5383.978575197889</v>
      </c>
      <c r="L255" s="31">
        <f t="shared" si="54"/>
        <v>4044.9437994722957</v>
      </c>
      <c r="M255" s="31">
        <f t="shared" si="58"/>
        <v>5383.978575197889</v>
      </c>
      <c r="N255" s="31">
        <f t="shared" si="80"/>
        <v>8718.830976253297</v>
      </c>
      <c r="O255" s="31">
        <v>0</v>
      </c>
      <c r="P255" s="31">
        <f t="shared" si="76"/>
        <v>8718.830976253297</v>
      </c>
      <c r="Q255" s="31">
        <f t="shared" si="78"/>
        <v>6550.3940633245375</v>
      </c>
      <c r="R255" s="31">
        <f t="shared" si="61"/>
        <v>8718.830976253297</v>
      </c>
      <c r="S255" s="31">
        <f t="shared" si="81"/>
        <v>1125.0104485488127</v>
      </c>
      <c r="T255" s="31">
        <v>0</v>
      </c>
      <c r="U255" s="31">
        <f t="shared" si="77"/>
        <v>1125.0104485488127</v>
      </c>
      <c r="V255" s="31">
        <f t="shared" si="79"/>
        <v>845.2121372031663</v>
      </c>
      <c r="W255" s="63">
        <f t="shared" si="64"/>
        <v>1125.0104485488127</v>
      </c>
      <c r="X255" s="75">
        <v>8671.92</v>
      </c>
      <c r="Y255" s="32" t="s">
        <v>141</v>
      </c>
      <c r="Z255" s="31">
        <v>8671.92</v>
      </c>
      <c r="AA255" s="34">
        <v>6329.13</v>
      </c>
      <c r="AB255" s="31">
        <v>8671.92</v>
      </c>
      <c r="AC255" s="75">
        <v>1728.4</v>
      </c>
      <c r="AD255" s="32" t="s">
        <v>141</v>
      </c>
      <c r="AE255" s="31">
        <v>1728.4</v>
      </c>
      <c r="AF255" s="31">
        <v>865.8</v>
      </c>
      <c r="AG255" s="98">
        <f t="shared" si="65"/>
        <v>1728.4</v>
      </c>
      <c r="AH255" s="77" t="s">
        <v>141</v>
      </c>
      <c r="AI255" s="32" t="s">
        <v>141</v>
      </c>
      <c r="AJ255" s="32" t="s">
        <v>141</v>
      </c>
      <c r="AK255" s="32" t="s">
        <v>141</v>
      </c>
      <c r="AL255" s="99" t="str">
        <f t="shared" si="66"/>
        <v>0, 00</v>
      </c>
      <c r="AM255" s="75">
        <v>5162.78</v>
      </c>
      <c r="AN255" s="32" t="s">
        <v>141</v>
      </c>
      <c r="AO255" s="31">
        <v>5162.78</v>
      </c>
      <c r="AP255" s="31">
        <v>3574.57</v>
      </c>
      <c r="AQ255" s="98">
        <f t="shared" si="57"/>
        <v>5162.78</v>
      </c>
      <c r="AR255" s="75">
        <v>234.68</v>
      </c>
      <c r="AS255" s="32" t="s">
        <v>141</v>
      </c>
      <c r="AT255" s="31">
        <v>234.68</v>
      </c>
      <c r="AU255" s="31">
        <v>176.1</v>
      </c>
      <c r="AV255" s="98">
        <f t="shared" si="67"/>
        <v>234.68</v>
      </c>
      <c r="AW255" s="67" t="s">
        <v>141</v>
      </c>
      <c r="AX255" s="32" t="s">
        <v>141</v>
      </c>
      <c r="AY255" s="32" t="s">
        <v>141</v>
      </c>
      <c r="AZ255" s="32" t="s">
        <v>141</v>
      </c>
      <c r="BA255" s="11"/>
    </row>
    <row r="256" spans="1:53" ht="14.25">
      <c r="A256" s="14">
        <v>56</v>
      </c>
      <c r="B256" s="14" t="s">
        <v>54</v>
      </c>
      <c r="C256" s="13">
        <v>50</v>
      </c>
      <c r="D256" s="13">
        <v>933.6</v>
      </c>
      <c r="E256" s="31">
        <v>38419.08</v>
      </c>
      <c r="F256" s="32" t="s">
        <v>141</v>
      </c>
      <c r="G256" s="31">
        <v>38419.08</v>
      </c>
      <c r="H256" s="31">
        <v>37747.6</v>
      </c>
      <c r="I256" s="33">
        <f t="shared" si="52"/>
        <v>13583.52696569921</v>
      </c>
      <c r="J256" s="33">
        <v>0</v>
      </c>
      <c r="K256" s="31">
        <f t="shared" si="53"/>
        <v>13583.52696569921</v>
      </c>
      <c r="L256" s="31">
        <f t="shared" si="54"/>
        <v>13346.11715039578</v>
      </c>
      <c r="M256" s="31">
        <f t="shared" si="58"/>
        <v>13583.52696569921</v>
      </c>
      <c r="N256" s="31">
        <f t="shared" si="80"/>
        <v>21997.20411609499</v>
      </c>
      <c r="O256" s="31">
        <v>0</v>
      </c>
      <c r="P256" s="31">
        <f t="shared" si="76"/>
        <v>21997.20411609499</v>
      </c>
      <c r="Q256" s="31">
        <f t="shared" si="78"/>
        <v>21612.741952506596</v>
      </c>
      <c r="R256" s="31">
        <f t="shared" si="61"/>
        <v>21997.20411609499</v>
      </c>
      <c r="S256" s="31">
        <f t="shared" si="81"/>
        <v>2838.348918205805</v>
      </c>
      <c r="T256" s="31">
        <v>0</v>
      </c>
      <c r="U256" s="31">
        <f t="shared" si="77"/>
        <v>2838.348918205805</v>
      </c>
      <c r="V256" s="31">
        <f t="shared" si="79"/>
        <v>2788.7408970976253</v>
      </c>
      <c r="W256" s="63">
        <f t="shared" si="64"/>
        <v>2838.348918205805</v>
      </c>
      <c r="X256" s="75">
        <v>21878.64</v>
      </c>
      <c r="Y256" s="32" t="s">
        <v>141</v>
      </c>
      <c r="Z256" s="31">
        <v>21878.64</v>
      </c>
      <c r="AA256" s="31">
        <v>20596.3</v>
      </c>
      <c r="AB256" s="31">
        <v>21878.64</v>
      </c>
      <c r="AC256" s="75">
        <v>4360.68</v>
      </c>
      <c r="AD256" s="32" t="s">
        <v>141</v>
      </c>
      <c r="AE256" s="31">
        <v>4360.68</v>
      </c>
      <c r="AF256" s="31">
        <v>2096.87</v>
      </c>
      <c r="AG256" s="98">
        <f t="shared" si="65"/>
        <v>4360.68</v>
      </c>
      <c r="AH256" s="77" t="s">
        <v>141</v>
      </c>
      <c r="AI256" s="32" t="s">
        <v>141</v>
      </c>
      <c r="AJ256" s="32" t="s">
        <v>141</v>
      </c>
      <c r="AK256" s="32" t="s">
        <v>141</v>
      </c>
      <c r="AL256" s="99" t="str">
        <f t="shared" si="66"/>
        <v>0, 00</v>
      </c>
      <c r="AM256" s="75">
        <v>13025.6</v>
      </c>
      <c r="AN256" s="32" t="s">
        <v>141</v>
      </c>
      <c r="AO256" s="31">
        <v>13025.6</v>
      </c>
      <c r="AP256" s="31">
        <v>11310.65</v>
      </c>
      <c r="AQ256" s="98">
        <f t="shared" si="57"/>
        <v>13025.6</v>
      </c>
      <c r="AR256" s="75">
        <v>592.05</v>
      </c>
      <c r="AS256" s="32" t="s">
        <v>141</v>
      </c>
      <c r="AT256" s="31">
        <v>592.05</v>
      </c>
      <c r="AU256" s="31">
        <v>450.18</v>
      </c>
      <c r="AV256" s="98">
        <f t="shared" si="67"/>
        <v>592.05</v>
      </c>
      <c r="AW256" s="67" t="s">
        <v>141</v>
      </c>
      <c r="AX256" s="32" t="s">
        <v>141</v>
      </c>
      <c r="AY256" s="32" t="s">
        <v>141</v>
      </c>
      <c r="AZ256" s="32" t="s">
        <v>141</v>
      </c>
      <c r="BA256" s="11"/>
    </row>
    <row r="257" spans="1:53" ht="14.25">
      <c r="A257" s="14">
        <v>57</v>
      </c>
      <c r="B257" s="14" t="s">
        <v>54</v>
      </c>
      <c r="C257" s="13">
        <v>51</v>
      </c>
      <c r="D257" s="13">
        <v>389.7</v>
      </c>
      <c r="E257" s="31">
        <v>15881.86</v>
      </c>
      <c r="F257" s="32" t="s">
        <v>141</v>
      </c>
      <c r="G257" s="31">
        <v>15881.86</v>
      </c>
      <c r="H257" s="31">
        <v>14758.21</v>
      </c>
      <c r="I257" s="33">
        <f aca="true" t="shared" si="82" ref="I257:I320">E257/3.79*1.34</f>
        <v>5615.222269129288</v>
      </c>
      <c r="J257" s="33">
        <v>0</v>
      </c>
      <c r="K257" s="31">
        <f t="shared" si="53"/>
        <v>5615.222269129288</v>
      </c>
      <c r="L257" s="31">
        <f t="shared" si="54"/>
        <v>5217.942321899736</v>
      </c>
      <c r="M257" s="31">
        <f t="shared" si="58"/>
        <v>5615.222269129288</v>
      </c>
      <c r="N257" s="31">
        <f t="shared" si="80"/>
        <v>9093.307704485487</v>
      </c>
      <c r="O257" s="31">
        <v>0</v>
      </c>
      <c r="P257" s="31">
        <f t="shared" si="76"/>
        <v>9093.307704485487</v>
      </c>
      <c r="Q257" s="31">
        <f t="shared" si="78"/>
        <v>8449.95137203166</v>
      </c>
      <c r="R257" s="31">
        <f t="shared" si="61"/>
        <v>9093.307704485487</v>
      </c>
      <c r="S257" s="31">
        <f t="shared" si="81"/>
        <v>1173.3300263852243</v>
      </c>
      <c r="T257" s="31">
        <v>0</v>
      </c>
      <c r="U257" s="31">
        <f t="shared" si="77"/>
        <v>1173.3300263852243</v>
      </c>
      <c r="V257" s="31">
        <f t="shared" si="79"/>
        <v>1090.3163060686015</v>
      </c>
      <c r="W257" s="63">
        <f t="shared" si="64"/>
        <v>1173.3300263852243</v>
      </c>
      <c r="X257" s="75">
        <v>9044.16</v>
      </c>
      <c r="Y257" s="32" t="s">
        <v>141</v>
      </c>
      <c r="Z257" s="31">
        <v>9044.16</v>
      </c>
      <c r="AA257" s="31">
        <v>8032.01</v>
      </c>
      <c r="AB257" s="31">
        <v>9044.16</v>
      </c>
      <c r="AC257" s="75">
        <v>1802.64</v>
      </c>
      <c r="AD257" s="31" t="s">
        <v>141</v>
      </c>
      <c r="AE257" s="31">
        <v>1802.64</v>
      </c>
      <c r="AF257" s="31">
        <v>836.92</v>
      </c>
      <c r="AG257" s="98">
        <f t="shared" si="65"/>
        <v>1802.64</v>
      </c>
      <c r="AH257" s="77" t="s">
        <v>141</v>
      </c>
      <c r="AI257" s="32" t="s">
        <v>141</v>
      </c>
      <c r="AJ257" s="31" t="s">
        <v>141</v>
      </c>
      <c r="AK257" s="31" t="s">
        <v>141</v>
      </c>
      <c r="AL257" s="99" t="str">
        <f t="shared" si="66"/>
        <v>0, 00</v>
      </c>
      <c r="AM257" s="75">
        <v>5384.72</v>
      </c>
      <c r="AN257" s="31" t="s">
        <v>141</v>
      </c>
      <c r="AO257" s="31">
        <v>5384.72</v>
      </c>
      <c r="AP257" s="31">
        <v>4376.57</v>
      </c>
      <c r="AQ257" s="98">
        <f t="shared" si="57"/>
        <v>5384.72</v>
      </c>
      <c r="AR257" s="75">
        <v>244.73</v>
      </c>
      <c r="AS257" s="32" t="s">
        <v>141</v>
      </c>
      <c r="AT257" s="31">
        <v>244.73</v>
      </c>
      <c r="AU257" s="31">
        <v>174.4</v>
      </c>
      <c r="AV257" s="98">
        <f t="shared" si="67"/>
        <v>244.73</v>
      </c>
      <c r="AW257" s="67" t="s">
        <v>141</v>
      </c>
      <c r="AX257" s="32" t="s">
        <v>141</v>
      </c>
      <c r="AY257" s="32" t="s">
        <v>141</v>
      </c>
      <c r="AZ257" s="32" t="s">
        <v>141</v>
      </c>
      <c r="BA257" s="11"/>
    </row>
    <row r="258" spans="1:53" ht="14.25">
      <c r="A258" s="14">
        <v>58</v>
      </c>
      <c r="B258" s="14" t="s">
        <v>54</v>
      </c>
      <c r="C258" s="13">
        <v>53</v>
      </c>
      <c r="D258" s="13">
        <v>376.7</v>
      </c>
      <c r="E258" s="31">
        <v>15329.98</v>
      </c>
      <c r="F258" s="32" t="s">
        <v>141</v>
      </c>
      <c r="G258" s="31">
        <v>15329.98</v>
      </c>
      <c r="H258" s="31">
        <v>11160.66</v>
      </c>
      <c r="I258" s="33">
        <f t="shared" si="82"/>
        <v>5420.098469656992</v>
      </c>
      <c r="J258" s="33">
        <v>0</v>
      </c>
      <c r="K258" s="31">
        <f t="shared" si="53"/>
        <v>5420.098469656992</v>
      </c>
      <c r="L258" s="31">
        <f t="shared" si="54"/>
        <v>3945.985329815304</v>
      </c>
      <c r="M258" s="31">
        <f t="shared" si="58"/>
        <v>5420.098469656992</v>
      </c>
      <c r="N258" s="31">
        <f t="shared" si="80"/>
        <v>8777.323641160949</v>
      </c>
      <c r="O258" s="31">
        <v>0</v>
      </c>
      <c r="P258" s="31">
        <f t="shared" si="76"/>
        <v>8777.323641160949</v>
      </c>
      <c r="Q258" s="31">
        <f t="shared" si="78"/>
        <v>6390.1404221635885</v>
      </c>
      <c r="R258" s="31">
        <f t="shared" si="61"/>
        <v>8777.323641160949</v>
      </c>
      <c r="S258" s="31">
        <f t="shared" si="81"/>
        <v>1132.557889182058</v>
      </c>
      <c r="T258" s="31">
        <v>0</v>
      </c>
      <c r="U258" s="31">
        <f t="shared" si="77"/>
        <v>1132.557889182058</v>
      </c>
      <c r="V258" s="31">
        <f t="shared" si="79"/>
        <v>824.5342480211083</v>
      </c>
      <c r="W258" s="63">
        <f t="shared" si="64"/>
        <v>1132.557889182058</v>
      </c>
      <c r="X258" s="75">
        <v>8729.88</v>
      </c>
      <c r="Y258" s="32" t="s">
        <v>141</v>
      </c>
      <c r="Z258" s="31">
        <v>8729.88</v>
      </c>
      <c r="AA258" s="31">
        <v>6291.65</v>
      </c>
      <c r="AB258" s="31">
        <v>8729.88</v>
      </c>
      <c r="AC258" s="75">
        <v>1740</v>
      </c>
      <c r="AD258" s="32" t="s">
        <v>141</v>
      </c>
      <c r="AE258" s="31">
        <v>1740</v>
      </c>
      <c r="AF258" s="31">
        <v>1121.24</v>
      </c>
      <c r="AG258" s="98">
        <f t="shared" si="65"/>
        <v>1740</v>
      </c>
      <c r="AH258" s="77" t="s">
        <v>141</v>
      </c>
      <c r="AI258" s="32" t="s">
        <v>141</v>
      </c>
      <c r="AJ258" s="32" t="s">
        <v>141</v>
      </c>
      <c r="AK258" s="32" t="s">
        <v>141</v>
      </c>
      <c r="AL258" s="99" t="str">
        <f t="shared" si="66"/>
        <v>0, 00</v>
      </c>
      <c r="AM258" s="75">
        <v>5197.6</v>
      </c>
      <c r="AN258" s="32" t="s">
        <v>141</v>
      </c>
      <c r="AO258" s="31">
        <v>5197.6</v>
      </c>
      <c r="AP258" s="31">
        <v>3546.94</v>
      </c>
      <c r="AQ258" s="98">
        <f t="shared" si="57"/>
        <v>5197.6</v>
      </c>
      <c r="AR258" s="75">
        <v>236.25</v>
      </c>
      <c r="AS258" s="32" t="s">
        <v>141</v>
      </c>
      <c r="AT258" s="31">
        <v>236.25</v>
      </c>
      <c r="AU258" s="31">
        <v>284.93</v>
      </c>
      <c r="AV258" s="98">
        <f t="shared" si="67"/>
        <v>236.25</v>
      </c>
      <c r="AW258" s="67" t="s">
        <v>141</v>
      </c>
      <c r="AX258" s="32" t="s">
        <v>141</v>
      </c>
      <c r="AY258" s="32" t="s">
        <v>141</v>
      </c>
      <c r="AZ258" s="32" t="s">
        <v>141</v>
      </c>
      <c r="BA258" s="11"/>
    </row>
    <row r="259" spans="1:53" ht="14.25">
      <c r="A259" s="14">
        <v>59</v>
      </c>
      <c r="B259" s="14" t="s">
        <v>54</v>
      </c>
      <c r="C259" s="13">
        <v>54</v>
      </c>
      <c r="D259" s="13">
        <v>366.6</v>
      </c>
      <c r="E259" s="31">
        <v>15101</v>
      </c>
      <c r="F259" s="32" t="s">
        <v>141</v>
      </c>
      <c r="G259" s="31">
        <v>15101</v>
      </c>
      <c r="H259" s="31">
        <v>13095.76</v>
      </c>
      <c r="I259" s="33">
        <f t="shared" si="82"/>
        <v>5339.139841688655</v>
      </c>
      <c r="J259" s="33">
        <v>0</v>
      </c>
      <c r="K259" s="31">
        <f t="shared" si="53"/>
        <v>5339.139841688655</v>
      </c>
      <c r="L259" s="31">
        <f t="shared" si="54"/>
        <v>4630.163166226913</v>
      </c>
      <c r="M259" s="31">
        <f t="shared" si="58"/>
        <v>5339.139841688655</v>
      </c>
      <c r="N259" s="31">
        <f t="shared" si="80"/>
        <v>8646.218997361477</v>
      </c>
      <c r="O259" s="31">
        <v>0</v>
      </c>
      <c r="P259" s="31">
        <f t="shared" si="76"/>
        <v>8646.218997361477</v>
      </c>
      <c r="Q259" s="31">
        <f t="shared" si="78"/>
        <v>7498.100052770448</v>
      </c>
      <c r="R259" s="31">
        <f t="shared" si="61"/>
        <v>8646.218997361477</v>
      </c>
      <c r="S259" s="31">
        <f t="shared" si="81"/>
        <v>1115.6411609498682</v>
      </c>
      <c r="T259" s="31">
        <v>0</v>
      </c>
      <c r="U259" s="31">
        <f t="shared" si="77"/>
        <v>1115.6411609498682</v>
      </c>
      <c r="V259" s="31">
        <f t="shared" si="79"/>
        <v>967.4967810026386</v>
      </c>
      <c r="W259" s="63">
        <f t="shared" si="64"/>
        <v>1115.6411609498682</v>
      </c>
      <c r="X259" s="75">
        <v>8599.68</v>
      </c>
      <c r="Y259" s="32" t="s">
        <v>141</v>
      </c>
      <c r="Z259" s="31">
        <v>8599.68</v>
      </c>
      <c r="AA259" s="31">
        <v>7210.13</v>
      </c>
      <c r="AB259" s="31">
        <v>8599.68</v>
      </c>
      <c r="AC259" s="75">
        <v>1714</v>
      </c>
      <c r="AD259" s="32" t="s">
        <v>141</v>
      </c>
      <c r="AE259" s="31">
        <v>1714</v>
      </c>
      <c r="AF259" s="31">
        <v>712.93</v>
      </c>
      <c r="AG259" s="98">
        <f t="shared" si="65"/>
        <v>1714</v>
      </c>
      <c r="AH259" s="77" t="s">
        <v>141</v>
      </c>
      <c r="AI259" s="32" t="s">
        <v>141</v>
      </c>
      <c r="AJ259" s="32" t="s">
        <v>141</v>
      </c>
      <c r="AK259" s="32" t="s">
        <v>141</v>
      </c>
      <c r="AL259" s="99" t="str">
        <f t="shared" si="66"/>
        <v>0, 00</v>
      </c>
      <c r="AM259" s="75">
        <v>5119.84</v>
      </c>
      <c r="AN259" s="32" t="s">
        <v>141</v>
      </c>
      <c r="AO259" s="31">
        <v>5119.84</v>
      </c>
      <c r="AP259" s="31">
        <v>4104.43</v>
      </c>
      <c r="AQ259" s="98">
        <f t="shared" si="57"/>
        <v>5119.84</v>
      </c>
      <c r="AR259" s="75">
        <v>232.72</v>
      </c>
      <c r="AS259" s="32" t="s">
        <v>141</v>
      </c>
      <c r="AT259" s="31">
        <v>232.72</v>
      </c>
      <c r="AU259" s="31">
        <v>143.14</v>
      </c>
      <c r="AV259" s="98">
        <f t="shared" si="67"/>
        <v>232.72</v>
      </c>
      <c r="AW259" s="67" t="s">
        <v>141</v>
      </c>
      <c r="AX259" s="32" t="s">
        <v>141</v>
      </c>
      <c r="AY259" s="32" t="s">
        <v>141</v>
      </c>
      <c r="AZ259" s="32" t="s">
        <v>141</v>
      </c>
      <c r="BA259" s="11"/>
    </row>
    <row r="260" spans="1:53" ht="14.25">
      <c r="A260" s="14">
        <v>60</v>
      </c>
      <c r="B260" s="14" t="s">
        <v>54</v>
      </c>
      <c r="C260" s="13">
        <v>55</v>
      </c>
      <c r="D260" s="13">
        <v>381.8</v>
      </c>
      <c r="E260" s="31">
        <v>15546.68</v>
      </c>
      <c r="F260" s="32" t="s">
        <v>141</v>
      </c>
      <c r="G260" s="31">
        <v>15546.68</v>
      </c>
      <c r="H260" s="31">
        <v>10809.04</v>
      </c>
      <c r="I260" s="33">
        <f t="shared" si="82"/>
        <v>5496.715356200528</v>
      </c>
      <c r="J260" s="33">
        <v>0</v>
      </c>
      <c r="K260" s="31">
        <f t="shared" si="53"/>
        <v>5496.715356200528</v>
      </c>
      <c r="L260" s="31">
        <f t="shared" si="54"/>
        <v>3821.665857519789</v>
      </c>
      <c r="M260" s="31">
        <f t="shared" si="58"/>
        <v>5496.715356200528</v>
      </c>
      <c r="N260" s="31">
        <f t="shared" si="80"/>
        <v>8901.397255936674</v>
      </c>
      <c r="O260" s="31">
        <v>0</v>
      </c>
      <c r="P260" s="31">
        <f t="shared" si="76"/>
        <v>8901.397255936674</v>
      </c>
      <c r="Q260" s="31">
        <f t="shared" si="78"/>
        <v>6188.81709762533</v>
      </c>
      <c r="R260" s="31">
        <f t="shared" si="61"/>
        <v>8901.397255936674</v>
      </c>
      <c r="S260" s="31">
        <f t="shared" si="81"/>
        <v>1148.567387862797</v>
      </c>
      <c r="T260" s="31">
        <v>0</v>
      </c>
      <c r="U260" s="31">
        <f t="shared" si="77"/>
        <v>1148.567387862797</v>
      </c>
      <c r="V260" s="31">
        <f t="shared" si="79"/>
        <v>798.5570448548814</v>
      </c>
      <c r="W260" s="63">
        <f t="shared" si="64"/>
        <v>1148.567387862797</v>
      </c>
      <c r="X260" s="75">
        <v>8853.24</v>
      </c>
      <c r="Y260" s="31" t="s">
        <v>141</v>
      </c>
      <c r="Z260" s="31">
        <v>8853.24</v>
      </c>
      <c r="AA260" s="31">
        <v>5827.9</v>
      </c>
      <c r="AB260" s="31">
        <v>8853.24</v>
      </c>
      <c r="AC260" s="75">
        <v>1764.6</v>
      </c>
      <c r="AD260" s="32" t="s">
        <v>141</v>
      </c>
      <c r="AE260" s="31">
        <v>1764.6</v>
      </c>
      <c r="AF260" s="31">
        <v>505.99</v>
      </c>
      <c r="AG260" s="98">
        <f t="shared" si="65"/>
        <v>1764.6</v>
      </c>
      <c r="AH260" s="77" t="s">
        <v>141</v>
      </c>
      <c r="AI260" s="32" t="s">
        <v>141</v>
      </c>
      <c r="AJ260" s="32" t="s">
        <v>141</v>
      </c>
      <c r="AK260" s="32" t="s">
        <v>141</v>
      </c>
      <c r="AL260" s="99" t="str">
        <f t="shared" si="66"/>
        <v>0, 00</v>
      </c>
      <c r="AM260" s="75">
        <v>5271.04</v>
      </c>
      <c r="AN260" s="32" t="s">
        <v>141</v>
      </c>
      <c r="AO260" s="31">
        <v>5271.04</v>
      </c>
      <c r="AP260" s="31">
        <v>3139.19</v>
      </c>
      <c r="AQ260" s="98">
        <f t="shared" si="57"/>
        <v>5271.04</v>
      </c>
      <c r="AR260" s="75">
        <v>239.57</v>
      </c>
      <c r="AS260" s="32" t="s">
        <v>141</v>
      </c>
      <c r="AT260" s="31">
        <v>239.57</v>
      </c>
      <c r="AU260" s="31">
        <v>123.66</v>
      </c>
      <c r="AV260" s="98">
        <f t="shared" si="67"/>
        <v>239.57</v>
      </c>
      <c r="AW260" s="67" t="s">
        <v>141</v>
      </c>
      <c r="AX260" s="32" t="s">
        <v>141</v>
      </c>
      <c r="AY260" s="32" t="s">
        <v>141</v>
      </c>
      <c r="AZ260" s="32" t="s">
        <v>141</v>
      </c>
      <c r="BA260" s="11"/>
    </row>
    <row r="261" spans="1:53" ht="14.25">
      <c r="A261" s="14">
        <v>61</v>
      </c>
      <c r="B261" s="14" t="s">
        <v>54</v>
      </c>
      <c r="C261" s="13">
        <v>56</v>
      </c>
      <c r="D261" s="13">
        <v>384.9</v>
      </c>
      <c r="E261" s="31">
        <v>15207.18</v>
      </c>
      <c r="F261" s="32" t="s">
        <v>141</v>
      </c>
      <c r="G261" s="32" t="s">
        <v>201</v>
      </c>
      <c r="H261" s="31">
        <v>15579.53</v>
      </c>
      <c r="I261" s="33">
        <f t="shared" si="82"/>
        <v>5376.681055408971</v>
      </c>
      <c r="J261" s="33">
        <v>0</v>
      </c>
      <c r="K261" s="31">
        <v>0</v>
      </c>
      <c r="L261" s="31">
        <f aca="true" t="shared" si="83" ref="L261:L324">H261/3.79*1.34</f>
        <v>5508.329868073879</v>
      </c>
      <c r="M261" s="31">
        <f t="shared" si="58"/>
        <v>0</v>
      </c>
      <c r="N261" s="31">
        <f aca="true" t="shared" si="84" ref="N261:N324">E261/3.79*2.17</f>
        <v>8707.013350923482</v>
      </c>
      <c r="O261" s="31">
        <v>0</v>
      </c>
      <c r="P261" s="31">
        <v>0</v>
      </c>
      <c r="Q261" s="31">
        <f aca="true" t="shared" si="85" ref="Q261:Q324">H261/3.79*2.17</f>
        <v>8920.205831134565</v>
      </c>
      <c r="R261" s="31">
        <f t="shared" si="61"/>
        <v>0</v>
      </c>
      <c r="S261" s="31">
        <f t="shared" si="81"/>
        <v>1123.4855936675463</v>
      </c>
      <c r="T261" s="31">
        <v>0</v>
      </c>
      <c r="U261" s="31">
        <v>0</v>
      </c>
      <c r="V261" s="31">
        <f t="shared" si="79"/>
        <v>1150.9943007915567</v>
      </c>
      <c r="W261" s="63">
        <f t="shared" si="64"/>
        <v>0</v>
      </c>
      <c r="X261" s="75">
        <v>8660.28</v>
      </c>
      <c r="Y261" s="32" t="s">
        <v>141</v>
      </c>
      <c r="Z261" s="31">
        <v>8660.28</v>
      </c>
      <c r="AA261" s="31">
        <v>8419.46</v>
      </c>
      <c r="AB261" s="31">
        <v>8660.28</v>
      </c>
      <c r="AC261" s="75">
        <v>1726.04</v>
      </c>
      <c r="AD261" s="32" t="s">
        <v>141</v>
      </c>
      <c r="AE261" s="31">
        <v>1726.04</v>
      </c>
      <c r="AF261" s="31">
        <v>418.2</v>
      </c>
      <c r="AG261" s="98">
        <f t="shared" si="65"/>
        <v>1726.04</v>
      </c>
      <c r="AH261" s="77" t="s">
        <v>141</v>
      </c>
      <c r="AI261" s="32" t="s">
        <v>141</v>
      </c>
      <c r="AJ261" s="32" t="s">
        <v>141</v>
      </c>
      <c r="AK261" s="32" t="s">
        <v>141</v>
      </c>
      <c r="AL261" s="99" t="str">
        <f t="shared" si="66"/>
        <v>0, 00</v>
      </c>
      <c r="AM261" s="75">
        <v>5155.86</v>
      </c>
      <c r="AN261" s="32" t="s">
        <v>141</v>
      </c>
      <c r="AO261" s="31">
        <v>5155.86</v>
      </c>
      <c r="AP261" s="31">
        <v>4706.8</v>
      </c>
      <c r="AQ261" s="98">
        <f t="shared" si="57"/>
        <v>5155.86</v>
      </c>
      <c r="AR261" s="75">
        <v>234.37</v>
      </c>
      <c r="AS261" s="32" t="s">
        <v>141</v>
      </c>
      <c r="AT261" s="31">
        <v>234.37</v>
      </c>
      <c r="AU261" s="31">
        <v>69.17</v>
      </c>
      <c r="AV261" s="98">
        <f t="shared" si="67"/>
        <v>234.37</v>
      </c>
      <c r="AW261" s="67" t="s">
        <v>141</v>
      </c>
      <c r="AX261" s="32" t="s">
        <v>141</v>
      </c>
      <c r="AY261" s="32" t="s">
        <v>141</v>
      </c>
      <c r="AZ261" s="32" t="s">
        <v>141</v>
      </c>
      <c r="BA261" s="11"/>
    </row>
    <row r="262" spans="1:53" ht="14.25">
      <c r="A262" s="14">
        <v>62</v>
      </c>
      <c r="B262" s="14" t="s">
        <v>54</v>
      </c>
      <c r="C262" s="13">
        <v>59</v>
      </c>
      <c r="D262" s="13">
        <v>397.1</v>
      </c>
      <c r="E262" s="31">
        <v>16152.98</v>
      </c>
      <c r="F262" s="32" t="s">
        <v>141</v>
      </c>
      <c r="G262" s="31">
        <v>16152.98</v>
      </c>
      <c r="H262" s="31">
        <v>14858.44</v>
      </c>
      <c r="I262" s="33">
        <f t="shared" si="82"/>
        <v>5711.08</v>
      </c>
      <c r="J262" s="33">
        <v>0</v>
      </c>
      <c r="K262" s="31">
        <f aca="true" t="shared" si="86" ref="K262:K324">G262/3.79*1.34</f>
        <v>5711.08</v>
      </c>
      <c r="L262" s="31">
        <f t="shared" si="83"/>
        <v>5253.379841688655</v>
      </c>
      <c r="M262" s="31">
        <f t="shared" si="58"/>
        <v>5711.08</v>
      </c>
      <c r="N262" s="31">
        <f t="shared" si="84"/>
        <v>9248.539999999999</v>
      </c>
      <c r="O262" s="31">
        <v>0</v>
      </c>
      <c r="P262" s="31">
        <f aca="true" t="shared" si="87" ref="P262:P324">G262/3.79*2.17</f>
        <v>9248.539999999999</v>
      </c>
      <c r="Q262" s="31">
        <f t="shared" si="85"/>
        <v>8507.338997361478</v>
      </c>
      <c r="R262" s="31">
        <f t="shared" si="61"/>
        <v>9248.539999999999</v>
      </c>
      <c r="S262" s="31">
        <f t="shared" si="81"/>
        <v>1193.3600000000001</v>
      </c>
      <c r="T262" s="31">
        <v>0</v>
      </c>
      <c r="U262" s="31">
        <f>G262/3.79*0.28</f>
        <v>1193.3600000000001</v>
      </c>
      <c r="V262" s="31">
        <f t="shared" si="79"/>
        <v>1097.7211609498681</v>
      </c>
      <c r="W262" s="63">
        <f t="shared" si="64"/>
        <v>1193.3600000000001</v>
      </c>
      <c r="X262" s="75">
        <v>9198.6</v>
      </c>
      <c r="Y262" s="32" t="s">
        <v>141</v>
      </c>
      <c r="Z262" s="31">
        <v>9198.6</v>
      </c>
      <c r="AA262" s="31">
        <v>8180.94</v>
      </c>
      <c r="AB262" s="31">
        <v>9198.6</v>
      </c>
      <c r="AC262" s="75">
        <v>1833.42</v>
      </c>
      <c r="AD262" s="32" t="s">
        <v>141</v>
      </c>
      <c r="AE262" s="31">
        <v>1833.42</v>
      </c>
      <c r="AF262" s="31">
        <v>1062.89</v>
      </c>
      <c r="AG262" s="98">
        <f t="shared" si="65"/>
        <v>1833.42</v>
      </c>
      <c r="AH262" s="77" t="s">
        <v>141</v>
      </c>
      <c r="AI262" s="32" t="s">
        <v>141</v>
      </c>
      <c r="AJ262" s="32" t="s">
        <v>141</v>
      </c>
      <c r="AK262" s="32" t="s">
        <v>141</v>
      </c>
      <c r="AL262" s="99" t="str">
        <f t="shared" si="66"/>
        <v>0, 00</v>
      </c>
      <c r="AM262" s="75">
        <v>5476.56</v>
      </c>
      <c r="AN262" s="32" t="s">
        <v>141</v>
      </c>
      <c r="AO262" s="31">
        <v>5476.56</v>
      </c>
      <c r="AP262" s="31">
        <v>4481.94</v>
      </c>
      <c r="AQ262" s="98">
        <f t="shared" si="57"/>
        <v>5476.56</v>
      </c>
      <c r="AR262" s="75">
        <v>248.93</v>
      </c>
      <c r="AS262" s="32" t="s">
        <v>141</v>
      </c>
      <c r="AT262" s="31">
        <v>248.93</v>
      </c>
      <c r="AU262" s="31">
        <v>234.61</v>
      </c>
      <c r="AV262" s="98">
        <f t="shared" si="67"/>
        <v>248.93</v>
      </c>
      <c r="AW262" s="67" t="s">
        <v>141</v>
      </c>
      <c r="AX262" s="32" t="s">
        <v>141</v>
      </c>
      <c r="AY262" s="32" t="s">
        <v>141</v>
      </c>
      <c r="AZ262" s="32" t="s">
        <v>141</v>
      </c>
      <c r="BA262" s="11"/>
    </row>
    <row r="263" spans="1:53" ht="14.25">
      <c r="A263" s="14">
        <v>63</v>
      </c>
      <c r="B263" s="14" t="s">
        <v>54</v>
      </c>
      <c r="C263" s="13">
        <v>63</v>
      </c>
      <c r="D263" s="13">
        <v>692.1</v>
      </c>
      <c r="E263" s="31">
        <v>28076.32</v>
      </c>
      <c r="F263" s="32" t="s">
        <v>141</v>
      </c>
      <c r="G263" s="31">
        <v>28076.32</v>
      </c>
      <c r="H263" s="31">
        <v>23441.47</v>
      </c>
      <c r="I263" s="33">
        <f t="shared" si="82"/>
        <v>9926.720000000001</v>
      </c>
      <c r="J263" s="33">
        <v>0</v>
      </c>
      <c r="K263" s="31">
        <f t="shared" si="86"/>
        <v>9926.720000000001</v>
      </c>
      <c r="L263" s="31">
        <f t="shared" si="83"/>
        <v>8288.013139841689</v>
      </c>
      <c r="M263" s="31">
        <f t="shared" si="58"/>
        <v>9926.720000000001</v>
      </c>
      <c r="N263" s="31">
        <f t="shared" si="84"/>
        <v>16075.359999999999</v>
      </c>
      <c r="O263" s="31">
        <v>0</v>
      </c>
      <c r="P263" s="31">
        <f t="shared" si="87"/>
        <v>16075.359999999999</v>
      </c>
      <c r="Q263" s="31">
        <f t="shared" si="85"/>
        <v>13421.633218997362</v>
      </c>
      <c r="R263" s="31">
        <f t="shared" si="61"/>
        <v>16075.359999999999</v>
      </c>
      <c r="S263" s="31">
        <f t="shared" si="81"/>
        <v>2074.2400000000002</v>
      </c>
      <c r="T263" s="31">
        <v>0</v>
      </c>
      <c r="U263" s="31">
        <f>G263/3.79*0.28</f>
        <v>2074.2400000000002</v>
      </c>
      <c r="V263" s="31">
        <f t="shared" si="79"/>
        <v>1731.82364116095</v>
      </c>
      <c r="W263" s="63">
        <f t="shared" si="64"/>
        <v>2074.2400000000002</v>
      </c>
      <c r="X263" s="75">
        <v>15988.68</v>
      </c>
      <c r="Y263" s="32" t="s">
        <v>141</v>
      </c>
      <c r="Z263" s="31">
        <v>15988.68</v>
      </c>
      <c r="AA263" s="31">
        <v>12744.25</v>
      </c>
      <c r="AB263" s="31">
        <v>15988.68</v>
      </c>
      <c r="AC263" s="75">
        <v>3186.74</v>
      </c>
      <c r="AD263" s="32" t="s">
        <v>141</v>
      </c>
      <c r="AE263" s="31">
        <v>3186.74</v>
      </c>
      <c r="AF263" s="31">
        <v>1356.7</v>
      </c>
      <c r="AG263" s="98">
        <f t="shared" si="65"/>
        <v>3186.74</v>
      </c>
      <c r="AH263" s="77" t="s">
        <v>141</v>
      </c>
      <c r="AI263" s="32" t="s">
        <v>141</v>
      </c>
      <c r="AJ263" s="32" t="s">
        <v>141</v>
      </c>
      <c r="AK263" s="32" t="s">
        <v>141</v>
      </c>
      <c r="AL263" s="99" t="str">
        <f t="shared" si="66"/>
        <v>0, 00</v>
      </c>
      <c r="AM263" s="75">
        <v>9519.1</v>
      </c>
      <c r="AN263" s="32" t="s">
        <v>141</v>
      </c>
      <c r="AO263" s="31">
        <v>9519.1</v>
      </c>
      <c r="AP263" s="31">
        <v>6898.23</v>
      </c>
      <c r="AQ263" s="98">
        <f aca="true" t="shared" si="88" ref="AQ263:AQ326">AO263</f>
        <v>9519.1</v>
      </c>
      <c r="AR263" s="75">
        <v>432.67</v>
      </c>
      <c r="AS263" s="32" t="s">
        <v>141</v>
      </c>
      <c r="AT263" s="31">
        <v>432.67</v>
      </c>
      <c r="AU263" s="31">
        <v>337.15</v>
      </c>
      <c r="AV263" s="98">
        <f t="shared" si="67"/>
        <v>432.67</v>
      </c>
      <c r="AW263" s="67" t="s">
        <v>141</v>
      </c>
      <c r="AX263" s="32" t="s">
        <v>141</v>
      </c>
      <c r="AY263" s="32" t="s">
        <v>141</v>
      </c>
      <c r="AZ263" s="32" t="s">
        <v>141</v>
      </c>
      <c r="BA263" s="11"/>
    </row>
    <row r="264" spans="1:53" ht="13.5" customHeight="1">
      <c r="A264" s="14">
        <v>64</v>
      </c>
      <c r="B264" s="14" t="s">
        <v>55</v>
      </c>
      <c r="C264" s="13">
        <v>1</v>
      </c>
      <c r="D264" s="13">
        <v>140.6</v>
      </c>
      <c r="E264" s="31">
        <v>6123.48</v>
      </c>
      <c r="F264" s="32" t="s">
        <v>141</v>
      </c>
      <c r="G264" s="31">
        <v>6123.48</v>
      </c>
      <c r="H264" s="31">
        <v>4193.52</v>
      </c>
      <c r="I264" s="33">
        <f t="shared" si="82"/>
        <v>2165.0298680738783</v>
      </c>
      <c r="J264" s="33">
        <v>0</v>
      </c>
      <c r="K264" s="31">
        <f t="shared" si="86"/>
        <v>2165.0298680738783</v>
      </c>
      <c r="L264" s="31">
        <f t="shared" si="83"/>
        <v>1482.6693403693935</v>
      </c>
      <c r="M264" s="31">
        <f t="shared" si="58"/>
        <v>2165.0298680738783</v>
      </c>
      <c r="N264" s="31">
        <f t="shared" si="84"/>
        <v>3506.055831134564</v>
      </c>
      <c r="O264" s="31">
        <v>0</v>
      </c>
      <c r="P264" s="31">
        <f t="shared" si="87"/>
        <v>3506.055831134564</v>
      </c>
      <c r="Q264" s="31">
        <f t="shared" si="85"/>
        <v>2401.039155672823</v>
      </c>
      <c r="R264" s="31">
        <f t="shared" si="61"/>
        <v>3506.055831134564</v>
      </c>
      <c r="S264" s="31">
        <f t="shared" si="81"/>
        <v>452.3943007915567</v>
      </c>
      <c r="T264" s="31">
        <v>0</v>
      </c>
      <c r="U264" s="31">
        <f>G264/3.79*0.28</f>
        <v>452.3943007915567</v>
      </c>
      <c r="V264" s="31">
        <f t="shared" si="79"/>
        <v>309.8115039577837</v>
      </c>
      <c r="W264" s="63">
        <f t="shared" si="64"/>
        <v>452.3943007915567</v>
      </c>
      <c r="X264" s="77" t="s">
        <v>141</v>
      </c>
      <c r="Y264" s="32" t="s">
        <v>141</v>
      </c>
      <c r="Z264" s="32" t="s">
        <v>141</v>
      </c>
      <c r="AA264" s="32" t="s">
        <v>141</v>
      </c>
      <c r="AB264" s="32" t="s">
        <v>141</v>
      </c>
      <c r="AC264" s="75">
        <v>399.5</v>
      </c>
      <c r="AD264" s="32" t="s">
        <v>141</v>
      </c>
      <c r="AE264" s="31">
        <v>399.5</v>
      </c>
      <c r="AF264" s="31">
        <v>275.98</v>
      </c>
      <c r="AG264" s="98">
        <f t="shared" si="65"/>
        <v>399.5</v>
      </c>
      <c r="AH264" s="75">
        <v>3384</v>
      </c>
      <c r="AI264" s="32" t="s">
        <v>141</v>
      </c>
      <c r="AJ264" s="31">
        <v>3384</v>
      </c>
      <c r="AK264" s="31">
        <v>3809.8</v>
      </c>
      <c r="AL264" s="99">
        <f t="shared" si="66"/>
        <v>3384</v>
      </c>
      <c r="AM264" s="75">
        <v>1193.3</v>
      </c>
      <c r="AN264" s="32" t="s">
        <v>141</v>
      </c>
      <c r="AO264" s="31">
        <v>1193.3</v>
      </c>
      <c r="AP264" s="31">
        <v>818.75</v>
      </c>
      <c r="AQ264" s="98">
        <f t="shared" si="88"/>
        <v>1193.3</v>
      </c>
      <c r="AR264" s="77" t="s">
        <v>141</v>
      </c>
      <c r="AS264" s="32" t="s">
        <v>141</v>
      </c>
      <c r="AT264" s="32" t="s">
        <v>141</v>
      </c>
      <c r="AU264" s="32" t="s">
        <v>141</v>
      </c>
      <c r="AV264" s="98" t="str">
        <f t="shared" si="67"/>
        <v>0, 00</v>
      </c>
      <c r="AW264" s="67" t="s">
        <v>141</v>
      </c>
      <c r="AX264" s="32" t="s">
        <v>141</v>
      </c>
      <c r="AY264" s="32" t="s">
        <v>141</v>
      </c>
      <c r="AZ264" s="32" t="s">
        <v>141</v>
      </c>
      <c r="BA264" s="11"/>
    </row>
    <row r="265" spans="1:53" ht="14.25">
      <c r="A265" s="14">
        <v>65</v>
      </c>
      <c r="B265" s="14" t="s">
        <v>55</v>
      </c>
      <c r="C265" s="13">
        <v>2</v>
      </c>
      <c r="D265" s="13">
        <v>32.3</v>
      </c>
      <c r="E265" s="32" t="s">
        <v>141</v>
      </c>
      <c r="F265" s="32" t="s">
        <v>141</v>
      </c>
      <c r="G265" s="32" t="s">
        <v>141</v>
      </c>
      <c r="H265" s="32" t="s">
        <v>141</v>
      </c>
      <c r="I265" s="33">
        <v>0</v>
      </c>
      <c r="J265" s="33">
        <v>0</v>
      </c>
      <c r="K265" s="31">
        <v>0</v>
      </c>
      <c r="L265" s="31">
        <v>0</v>
      </c>
      <c r="M265" s="31">
        <f t="shared" si="58"/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f t="shared" si="61"/>
        <v>0</v>
      </c>
      <c r="S265" s="31">
        <v>0</v>
      </c>
      <c r="T265" s="31">
        <v>0</v>
      </c>
      <c r="U265" s="31">
        <v>0</v>
      </c>
      <c r="V265" s="31">
        <v>0</v>
      </c>
      <c r="W265" s="63">
        <f t="shared" si="64"/>
        <v>0</v>
      </c>
      <c r="X265" s="77" t="s">
        <v>141</v>
      </c>
      <c r="Y265" s="32" t="s">
        <v>141</v>
      </c>
      <c r="Z265" s="32" t="s">
        <v>141</v>
      </c>
      <c r="AA265" s="32" t="s">
        <v>141</v>
      </c>
      <c r="AB265" s="32" t="s">
        <v>141</v>
      </c>
      <c r="AC265" s="77" t="s">
        <v>141</v>
      </c>
      <c r="AD265" s="32" t="s">
        <v>141</v>
      </c>
      <c r="AE265" s="32" t="s">
        <v>141</v>
      </c>
      <c r="AF265" s="32" t="s">
        <v>141</v>
      </c>
      <c r="AG265" s="98" t="str">
        <f t="shared" si="65"/>
        <v>0, 00</v>
      </c>
      <c r="AH265" s="75">
        <v>1269</v>
      </c>
      <c r="AI265" s="32" t="s">
        <v>141</v>
      </c>
      <c r="AJ265" s="31">
        <v>1269</v>
      </c>
      <c r="AK265" s="32">
        <v>947.66</v>
      </c>
      <c r="AL265" s="99">
        <f t="shared" si="66"/>
        <v>1269</v>
      </c>
      <c r="AM265" s="77" t="s">
        <v>141</v>
      </c>
      <c r="AN265" s="32" t="s">
        <v>141</v>
      </c>
      <c r="AO265" s="32" t="s">
        <v>141</v>
      </c>
      <c r="AP265" s="32" t="s">
        <v>141</v>
      </c>
      <c r="AQ265" s="98" t="str">
        <f t="shared" si="88"/>
        <v>0, 00</v>
      </c>
      <c r="AR265" s="77" t="s">
        <v>141</v>
      </c>
      <c r="AS265" s="32" t="s">
        <v>141</v>
      </c>
      <c r="AT265" s="32" t="s">
        <v>141</v>
      </c>
      <c r="AU265" s="32" t="s">
        <v>141</v>
      </c>
      <c r="AV265" s="98" t="str">
        <f t="shared" si="67"/>
        <v>0, 00</v>
      </c>
      <c r="AW265" s="67" t="s">
        <v>141</v>
      </c>
      <c r="AX265" s="32" t="s">
        <v>141</v>
      </c>
      <c r="AY265" s="32" t="s">
        <v>141</v>
      </c>
      <c r="AZ265" s="32" t="s">
        <v>141</v>
      </c>
      <c r="BA265" s="11"/>
    </row>
    <row r="266" spans="1:53" ht="14.25">
      <c r="A266" s="14">
        <v>66</v>
      </c>
      <c r="B266" s="14" t="s">
        <v>55</v>
      </c>
      <c r="C266" s="13">
        <v>3</v>
      </c>
      <c r="D266" s="13">
        <v>73.8</v>
      </c>
      <c r="E266" s="31">
        <v>3641.36</v>
      </c>
      <c r="F266" s="32" t="s">
        <v>141</v>
      </c>
      <c r="G266" s="31">
        <v>3641.36</v>
      </c>
      <c r="H266" s="31">
        <v>3639.85</v>
      </c>
      <c r="I266" s="33">
        <f t="shared" si="82"/>
        <v>1287.44654353562</v>
      </c>
      <c r="J266" s="33">
        <v>0</v>
      </c>
      <c r="K266" s="31">
        <f t="shared" si="86"/>
        <v>1287.44654353562</v>
      </c>
      <c r="L266" s="31">
        <f t="shared" si="83"/>
        <v>1286.9126649076518</v>
      </c>
      <c r="M266" s="31">
        <f t="shared" si="58"/>
        <v>1287.44654353562</v>
      </c>
      <c r="N266" s="31">
        <f t="shared" si="84"/>
        <v>2084.8947757255937</v>
      </c>
      <c r="O266" s="31">
        <v>0</v>
      </c>
      <c r="P266" s="31">
        <f t="shared" si="87"/>
        <v>2084.8947757255937</v>
      </c>
      <c r="Q266" s="31">
        <f t="shared" si="85"/>
        <v>2084.030211081794</v>
      </c>
      <c r="R266" s="31">
        <f t="shared" si="61"/>
        <v>2084.8947757255937</v>
      </c>
      <c r="S266" s="31">
        <f>E266/3.79*0.28</f>
        <v>269.0186807387863</v>
      </c>
      <c r="T266" s="31">
        <v>0</v>
      </c>
      <c r="U266" s="31">
        <f>G266/3.79*0.28</f>
        <v>269.0186807387863</v>
      </c>
      <c r="V266" s="31">
        <f>H266/3.79*0.28</f>
        <v>268.90712401055407</v>
      </c>
      <c r="W266" s="63">
        <f t="shared" si="64"/>
        <v>269.0186807387863</v>
      </c>
      <c r="X266" s="77" t="s">
        <v>141</v>
      </c>
      <c r="Y266" s="32" t="s">
        <v>141</v>
      </c>
      <c r="Z266" s="32" t="s">
        <v>141</v>
      </c>
      <c r="AA266" s="32" t="s">
        <v>141</v>
      </c>
      <c r="AB266" s="32" t="s">
        <v>141</v>
      </c>
      <c r="AC266" s="75">
        <v>237.56</v>
      </c>
      <c r="AD266" s="32" t="s">
        <v>141</v>
      </c>
      <c r="AE266" s="31">
        <v>237.56</v>
      </c>
      <c r="AF266" s="31">
        <v>237.74</v>
      </c>
      <c r="AG266" s="98">
        <f t="shared" si="65"/>
        <v>237.56</v>
      </c>
      <c r="AH266" s="75">
        <v>423</v>
      </c>
      <c r="AI266" s="32" t="s">
        <v>141</v>
      </c>
      <c r="AJ266" s="31">
        <v>423</v>
      </c>
      <c r="AK266" s="31">
        <v>422.93</v>
      </c>
      <c r="AL266" s="99">
        <f t="shared" si="66"/>
        <v>423</v>
      </c>
      <c r="AM266" s="75">
        <v>709.62</v>
      </c>
      <c r="AN266" s="32" t="s">
        <v>141</v>
      </c>
      <c r="AO266" s="31">
        <v>709.62</v>
      </c>
      <c r="AP266" s="31">
        <v>709.51</v>
      </c>
      <c r="AQ266" s="98">
        <f t="shared" si="88"/>
        <v>709.62</v>
      </c>
      <c r="AR266" s="77" t="s">
        <v>141</v>
      </c>
      <c r="AS266" s="32" t="s">
        <v>141</v>
      </c>
      <c r="AT266" s="32" t="s">
        <v>141</v>
      </c>
      <c r="AU266" s="32" t="s">
        <v>141</v>
      </c>
      <c r="AV266" s="98" t="str">
        <f t="shared" si="67"/>
        <v>0, 00</v>
      </c>
      <c r="AW266" s="67" t="s">
        <v>141</v>
      </c>
      <c r="AX266" s="32" t="s">
        <v>141</v>
      </c>
      <c r="AY266" s="32" t="s">
        <v>141</v>
      </c>
      <c r="AZ266" s="32" t="s">
        <v>141</v>
      </c>
      <c r="BA266" s="11"/>
    </row>
    <row r="267" spans="1:53" ht="14.25">
      <c r="A267" s="14">
        <v>67</v>
      </c>
      <c r="B267" s="14" t="s">
        <v>55</v>
      </c>
      <c r="C267" s="13">
        <v>5</v>
      </c>
      <c r="D267" s="13">
        <v>82.8</v>
      </c>
      <c r="E267" s="32" t="s">
        <v>141</v>
      </c>
      <c r="F267" s="32" t="s">
        <v>141</v>
      </c>
      <c r="G267" s="32" t="s">
        <v>141</v>
      </c>
      <c r="H267" s="32" t="s">
        <v>141</v>
      </c>
      <c r="I267" s="33">
        <v>0</v>
      </c>
      <c r="J267" s="33">
        <v>0</v>
      </c>
      <c r="K267" s="31">
        <v>0</v>
      </c>
      <c r="L267" s="31">
        <v>0</v>
      </c>
      <c r="M267" s="31">
        <f t="shared" si="58"/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f t="shared" si="61"/>
        <v>0</v>
      </c>
      <c r="S267" s="31">
        <v>0</v>
      </c>
      <c r="T267" s="31">
        <v>0</v>
      </c>
      <c r="U267" s="31">
        <v>0</v>
      </c>
      <c r="V267" s="31">
        <v>0</v>
      </c>
      <c r="W267" s="63">
        <f t="shared" si="64"/>
        <v>0</v>
      </c>
      <c r="X267" s="77" t="s">
        <v>141</v>
      </c>
      <c r="Y267" s="32" t="s">
        <v>141</v>
      </c>
      <c r="Z267" s="32" t="s">
        <v>141</v>
      </c>
      <c r="AA267" s="32" t="s">
        <v>141</v>
      </c>
      <c r="AB267" s="32" t="s">
        <v>141</v>
      </c>
      <c r="AC267" s="77" t="s">
        <v>141</v>
      </c>
      <c r="AD267" s="32" t="s">
        <v>141</v>
      </c>
      <c r="AE267" s="32" t="s">
        <v>141</v>
      </c>
      <c r="AF267" s="32" t="s">
        <v>141</v>
      </c>
      <c r="AG267" s="98" t="str">
        <f t="shared" si="65"/>
        <v>0, 00</v>
      </c>
      <c r="AH267" s="75">
        <v>8460</v>
      </c>
      <c r="AI267" s="32" t="s">
        <v>141</v>
      </c>
      <c r="AJ267" s="31">
        <v>8460</v>
      </c>
      <c r="AK267" s="31">
        <v>3677.21</v>
      </c>
      <c r="AL267" s="99">
        <f t="shared" si="66"/>
        <v>8460</v>
      </c>
      <c r="AM267" s="77" t="s">
        <v>141</v>
      </c>
      <c r="AN267" s="32" t="s">
        <v>141</v>
      </c>
      <c r="AO267" s="32" t="s">
        <v>141</v>
      </c>
      <c r="AP267" s="32" t="s">
        <v>141</v>
      </c>
      <c r="AQ267" s="98" t="str">
        <f t="shared" si="88"/>
        <v>0, 00</v>
      </c>
      <c r="AR267" s="77" t="s">
        <v>141</v>
      </c>
      <c r="AS267" s="32" t="s">
        <v>141</v>
      </c>
      <c r="AT267" s="32" t="s">
        <v>141</v>
      </c>
      <c r="AU267" s="32" t="s">
        <v>141</v>
      </c>
      <c r="AV267" s="98" t="str">
        <f t="shared" si="67"/>
        <v>0, 00</v>
      </c>
      <c r="AW267" s="67" t="s">
        <v>141</v>
      </c>
      <c r="AX267" s="32" t="s">
        <v>141</v>
      </c>
      <c r="AY267" s="32" t="s">
        <v>141</v>
      </c>
      <c r="AZ267" s="32" t="s">
        <v>141</v>
      </c>
      <c r="BA267" s="11"/>
    </row>
    <row r="268" spans="1:53" ht="14.25">
      <c r="A268" s="14">
        <v>68</v>
      </c>
      <c r="B268" s="14" t="s">
        <v>55</v>
      </c>
      <c r="C268" s="13">
        <v>9</v>
      </c>
      <c r="D268" s="13">
        <v>243.8</v>
      </c>
      <c r="E268" s="31">
        <v>11678</v>
      </c>
      <c r="F268" s="32" t="s">
        <v>141</v>
      </c>
      <c r="G268" s="31">
        <v>11678</v>
      </c>
      <c r="H268" s="31">
        <v>11354.64</v>
      </c>
      <c r="I268" s="33">
        <f t="shared" si="82"/>
        <v>4128.89709762533</v>
      </c>
      <c r="J268" s="33">
        <v>0</v>
      </c>
      <c r="K268" s="31">
        <f t="shared" si="86"/>
        <v>4128.89709762533</v>
      </c>
      <c r="L268" s="31">
        <f t="shared" si="83"/>
        <v>4014.569287598945</v>
      </c>
      <c r="M268" s="31">
        <f t="shared" si="58"/>
        <v>4128.89709762533</v>
      </c>
      <c r="N268" s="31">
        <f t="shared" si="84"/>
        <v>6686.348284960422</v>
      </c>
      <c r="O268" s="31">
        <v>0</v>
      </c>
      <c r="P268" s="31">
        <f t="shared" si="87"/>
        <v>6686.348284960422</v>
      </c>
      <c r="Q268" s="31">
        <f t="shared" si="85"/>
        <v>6501.205488126649</v>
      </c>
      <c r="R268" s="31">
        <f t="shared" si="61"/>
        <v>6686.348284960422</v>
      </c>
      <c r="S268" s="31">
        <f>E268/3.79*0.28</f>
        <v>862.7546174142481</v>
      </c>
      <c r="T268" s="31">
        <v>0</v>
      </c>
      <c r="U268" s="31">
        <f>G268/3.79*0.28</f>
        <v>862.7546174142481</v>
      </c>
      <c r="V268" s="31">
        <f>H268/3.79*0.28</f>
        <v>838.8652242744064</v>
      </c>
      <c r="W268" s="63">
        <f t="shared" si="64"/>
        <v>862.7546174142481</v>
      </c>
      <c r="X268" s="77" t="s">
        <v>141</v>
      </c>
      <c r="Y268" s="32" t="s">
        <v>141</v>
      </c>
      <c r="Z268" s="32" t="s">
        <v>141</v>
      </c>
      <c r="AA268" s="32" t="s">
        <v>141</v>
      </c>
      <c r="AB268" s="32" t="s">
        <v>141</v>
      </c>
      <c r="AC268" s="77">
        <v>761.9</v>
      </c>
      <c r="AD268" s="32" t="s">
        <v>141</v>
      </c>
      <c r="AE268" s="32">
        <v>761.9</v>
      </c>
      <c r="AF268" s="32">
        <v>384.37</v>
      </c>
      <c r="AG268" s="98">
        <f t="shared" si="65"/>
        <v>761.9</v>
      </c>
      <c r="AH268" s="75">
        <v>2355.1</v>
      </c>
      <c r="AI268" s="32" t="s">
        <v>141</v>
      </c>
      <c r="AJ268" s="31">
        <v>2355.1</v>
      </c>
      <c r="AK268" s="31">
        <v>1828.23</v>
      </c>
      <c r="AL268" s="99">
        <f t="shared" si="66"/>
        <v>2355.1</v>
      </c>
      <c r="AM268" s="75">
        <v>2275.7</v>
      </c>
      <c r="AN268" s="32" t="s">
        <v>141</v>
      </c>
      <c r="AO268" s="31">
        <v>2275.7</v>
      </c>
      <c r="AP268" s="34">
        <v>2023.61</v>
      </c>
      <c r="AQ268" s="98">
        <f t="shared" si="88"/>
        <v>2275.7</v>
      </c>
      <c r="AR268" s="77" t="s">
        <v>141</v>
      </c>
      <c r="AS268" s="32" t="s">
        <v>141</v>
      </c>
      <c r="AT268" s="32" t="s">
        <v>141</v>
      </c>
      <c r="AU268" s="32" t="s">
        <v>141</v>
      </c>
      <c r="AV268" s="98" t="str">
        <f t="shared" si="67"/>
        <v>0, 00</v>
      </c>
      <c r="AW268" s="67" t="s">
        <v>141</v>
      </c>
      <c r="AX268" s="32" t="s">
        <v>141</v>
      </c>
      <c r="AY268" s="32" t="s">
        <v>141</v>
      </c>
      <c r="AZ268" s="32" t="s">
        <v>141</v>
      </c>
      <c r="BA268" s="11"/>
    </row>
    <row r="269" spans="1:53" ht="14.25">
      <c r="A269" s="14">
        <v>69</v>
      </c>
      <c r="B269" s="14" t="s">
        <v>55</v>
      </c>
      <c r="C269" s="13">
        <v>15</v>
      </c>
      <c r="D269" s="13"/>
      <c r="E269" s="32" t="s">
        <v>141</v>
      </c>
      <c r="F269" s="32" t="s">
        <v>141</v>
      </c>
      <c r="G269" s="32" t="s">
        <v>141</v>
      </c>
      <c r="H269" s="32" t="s">
        <v>141</v>
      </c>
      <c r="I269" s="33">
        <v>0</v>
      </c>
      <c r="J269" s="33">
        <v>0</v>
      </c>
      <c r="K269" s="31">
        <v>0</v>
      </c>
      <c r="L269" s="31">
        <v>0</v>
      </c>
      <c r="M269" s="31">
        <f aca="true" t="shared" si="89" ref="M269:M313">K269</f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f aca="true" t="shared" si="90" ref="R269:R313">P269</f>
        <v>0</v>
      </c>
      <c r="S269" s="31">
        <v>0</v>
      </c>
      <c r="T269" s="31">
        <v>0</v>
      </c>
      <c r="U269" s="31">
        <v>0</v>
      </c>
      <c r="V269" s="31">
        <v>0</v>
      </c>
      <c r="W269" s="63">
        <f aca="true" t="shared" si="91" ref="W269:W313">U269</f>
        <v>0</v>
      </c>
      <c r="X269" s="77" t="s">
        <v>141</v>
      </c>
      <c r="Y269" s="32" t="s">
        <v>141</v>
      </c>
      <c r="Z269" s="32" t="s">
        <v>141</v>
      </c>
      <c r="AA269" s="32" t="s">
        <v>141</v>
      </c>
      <c r="AB269" s="32" t="s">
        <v>141</v>
      </c>
      <c r="AC269" s="77" t="s">
        <v>141</v>
      </c>
      <c r="AD269" s="32" t="s">
        <v>141</v>
      </c>
      <c r="AE269" s="32" t="s">
        <v>141</v>
      </c>
      <c r="AF269" s="32" t="s">
        <v>141</v>
      </c>
      <c r="AG269" s="98" t="str">
        <f aca="true" t="shared" si="92" ref="AG269:AG306">AE269</f>
        <v>0, 00</v>
      </c>
      <c r="AH269" s="77" t="s">
        <v>141</v>
      </c>
      <c r="AI269" s="32" t="s">
        <v>141</v>
      </c>
      <c r="AJ269" s="32" t="s">
        <v>141</v>
      </c>
      <c r="AK269" s="32" t="s">
        <v>141</v>
      </c>
      <c r="AL269" s="99" t="str">
        <f aca="true" t="shared" si="93" ref="AL269:AL313">AJ269</f>
        <v>0, 00</v>
      </c>
      <c r="AM269" s="77" t="s">
        <v>141</v>
      </c>
      <c r="AN269" s="32" t="s">
        <v>141</v>
      </c>
      <c r="AO269" s="32" t="s">
        <v>141</v>
      </c>
      <c r="AP269" s="32" t="s">
        <v>141</v>
      </c>
      <c r="AQ269" s="98" t="str">
        <f t="shared" si="88"/>
        <v>0, 00</v>
      </c>
      <c r="AR269" s="77" t="s">
        <v>141</v>
      </c>
      <c r="AS269" s="32" t="s">
        <v>141</v>
      </c>
      <c r="AT269" s="32" t="s">
        <v>141</v>
      </c>
      <c r="AU269" s="32" t="s">
        <v>141</v>
      </c>
      <c r="AV269" s="98" t="str">
        <f aca="true" t="shared" si="94" ref="AV269:AV306">AT269</f>
        <v>0, 00</v>
      </c>
      <c r="AW269" s="67" t="s">
        <v>141</v>
      </c>
      <c r="AX269" s="32" t="s">
        <v>141</v>
      </c>
      <c r="AY269" s="32" t="s">
        <v>141</v>
      </c>
      <c r="AZ269" s="32" t="s">
        <v>141</v>
      </c>
      <c r="BA269" s="11"/>
    </row>
    <row r="270" spans="1:53" ht="14.25">
      <c r="A270" s="14">
        <v>70</v>
      </c>
      <c r="B270" s="14" t="s">
        <v>56</v>
      </c>
      <c r="C270" s="13">
        <v>1</v>
      </c>
      <c r="D270" s="13">
        <v>87</v>
      </c>
      <c r="E270" s="31">
        <v>4658.36</v>
      </c>
      <c r="F270" s="32" t="s">
        <v>141</v>
      </c>
      <c r="G270" s="31">
        <v>4658.36</v>
      </c>
      <c r="H270" s="32" t="s">
        <v>141</v>
      </c>
      <c r="I270" s="33">
        <f t="shared" si="82"/>
        <v>1647.0191029023747</v>
      </c>
      <c r="J270" s="33">
        <v>0</v>
      </c>
      <c r="K270" s="31">
        <f t="shared" si="86"/>
        <v>1647.0191029023747</v>
      </c>
      <c r="L270" s="31">
        <v>0</v>
      </c>
      <c r="M270" s="31">
        <f t="shared" si="89"/>
        <v>1647.0191029023747</v>
      </c>
      <c r="N270" s="31">
        <f t="shared" si="84"/>
        <v>2667.1876517150395</v>
      </c>
      <c r="O270" s="31">
        <v>0</v>
      </c>
      <c r="P270" s="31">
        <f t="shared" si="87"/>
        <v>2667.1876517150395</v>
      </c>
      <c r="Q270" s="31">
        <v>0</v>
      </c>
      <c r="R270" s="31">
        <f t="shared" si="90"/>
        <v>2667.1876517150395</v>
      </c>
      <c r="S270" s="31">
        <f aca="true" t="shared" si="95" ref="S270:S275">E270/3.79*0.28</f>
        <v>344.15324538258574</v>
      </c>
      <c r="T270" s="31">
        <v>0</v>
      </c>
      <c r="U270" s="31">
        <f aca="true" t="shared" si="96" ref="U270:U275">G270/3.79*0.28</f>
        <v>344.15324538258574</v>
      </c>
      <c r="V270" s="31">
        <v>0</v>
      </c>
      <c r="W270" s="63">
        <f t="shared" si="91"/>
        <v>344.15324538258574</v>
      </c>
      <c r="X270" s="77" t="s">
        <v>141</v>
      </c>
      <c r="Y270" s="32" t="s">
        <v>141</v>
      </c>
      <c r="Z270" s="32" t="s">
        <v>141</v>
      </c>
      <c r="AA270" s="32" t="s">
        <v>141</v>
      </c>
      <c r="AB270" s="32" t="s">
        <v>141</v>
      </c>
      <c r="AC270" s="77">
        <v>303.92</v>
      </c>
      <c r="AD270" s="32" t="s">
        <v>141</v>
      </c>
      <c r="AE270" s="32">
        <v>303.92</v>
      </c>
      <c r="AF270" s="32" t="s">
        <v>141</v>
      </c>
      <c r="AG270" s="98">
        <f t="shared" si="92"/>
        <v>303.92</v>
      </c>
      <c r="AH270" s="75">
        <v>1269</v>
      </c>
      <c r="AI270" s="32" t="s">
        <v>141</v>
      </c>
      <c r="AJ270" s="31">
        <v>1269</v>
      </c>
      <c r="AK270" s="31">
        <v>1274.12</v>
      </c>
      <c r="AL270" s="99">
        <f t="shared" si="93"/>
        <v>1269</v>
      </c>
      <c r="AM270" s="77">
        <v>907.84</v>
      </c>
      <c r="AN270" s="32" t="s">
        <v>141</v>
      </c>
      <c r="AO270" s="32">
        <v>907.84</v>
      </c>
      <c r="AP270" s="32" t="s">
        <v>141</v>
      </c>
      <c r="AQ270" s="98">
        <f t="shared" si="88"/>
        <v>907.84</v>
      </c>
      <c r="AR270" s="77">
        <v>41.26</v>
      </c>
      <c r="AS270" s="32" t="s">
        <v>141</v>
      </c>
      <c r="AT270" s="32">
        <v>41.26</v>
      </c>
      <c r="AU270" s="32" t="s">
        <v>141</v>
      </c>
      <c r="AV270" s="98">
        <f t="shared" si="94"/>
        <v>41.26</v>
      </c>
      <c r="AW270" s="67" t="s">
        <v>141</v>
      </c>
      <c r="AX270" s="32" t="s">
        <v>141</v>
      </c>
      <c r="AY270" s="32" t="s">
        <v>141</v>
      </c>
      <c r="AZ270" s="32" t="s">
        <v>141</v>
      </c>
      <c r="BA270" s="11"/>
    </row>
    <row r="271" spans="1:53" ht="14.25">
      <c r="A271" s="14">
        <v>71</v>
      </c>
      <c r="B271" s="14" t="s">
        <v>56</v>
      </c>
      <c r="C271" s="13">
        <v>5</v>
      </c>
      <c r="D271" s="13">
        <v>60.8</v>
      </c>
      <c r="E271" s="31">
        <v>4324.08</v>
      </c>
      <c r="F271" s="32" t="s">
        <v>141</v>
      </c>
      <c r="G271" s="31">
        <v>4324.08</v>
      </c>
      <c r="H271" s="31">
        <v>2557.17</v>
      </c>
      <c r="I271" s="33">
        <f t="shared" si="82"/>
        <v>1528.8303957783642</v>
      </c>
      <c r="J271" s="33">
        <v>0</v>
      </c>
      <c r="K271" s="31">
        <f t="shared" si="86"/>
        <v>1528.8303957783642</v>
      </c>
      <c r="L271" s="31">
        <f t="shared" si="83"/>
        <v>904.1181530343009</v>
      </c>
      <c r="M271" s="31">
        <f t="shared" si="89"/>
        <v>1528.8303957783642</v>
      </c>
      <c r="N271" s="31">
        <f t="shared" si="84"/>
        <v>2475.792506596306</v>
      </c>
      <c r="O271" s="31">
        <v>0</v>
      </c>
      <c r="P271" s="31">
        <f t="shared" si="87"/>
        <v>2475.792506596306</v>
      </c>
      <c r="Q271" s="31">
        <f t="shared" si="85"/>
        <v>1464.1316358839051</v>
      </c>
      <c r="R271" s="31">
        <f t="shared" si="90"/>
        <v>2475.792506596306</v>
      </c>
      <c r="S271" s="31">
        <f t="shared" si="95"/>
        <v>319.4570976253298</v>
      </c>
      <c r="T271" s="31">
        <v>0</v>
      </c>
      <c r="U271" s="31">
        <f t="shared" si="96"/>
        <v>319.4570976253298</v>
      </c>
      <c r="V271" s="31">
        <f>H271/3.79*0.28</f>
        <v>188.92021108179424</v>
      </c>
      <c r="W271" s="63">
        <f t="shared" si="91"/>
        <v>319.4570976253298</v>
      </c>
      <c r="X271" s="77" t="s">
        <v>141</v>
      </c>
      <c r="Y271" s="31" t="s">
        <v>141</v>
      </c>
      <c r="Z271" s="31" t="s">
        <v>141</v>
      </c>
      <c r="AA271" s="31" t="s">
        <v>141</v>
      </c>
      <c r="AB271" s="31" t="s">
        <v>141</v>
      </c>
      <c r="AC271" s="77">
        <v>282.12</v>
      </c>
      <c r="AD271" s="31" t="s">
        <v>141</v>
      </c>
      <c r="AE271" s="32">
        <v>282.12</v>
      </c>
      <c r="AF271" s="31" t="s">
        <v>141</v>
      </c>
      <c r="AG271" s="98">
        <f t="shared" si="92"/>
        <v>282.12</v>
      </c>
      <c r="AH271" s="77" t="s">
        <v>141</v>
      </c>
      <c r="AI271" s="31" t="s">
        <v>141</v>
      </c>
      <c r="AJ271" s="32" t="s">
        <v>141</v>
      </c>
      <c r="AK271" s="31" t="s">
        <v>141</v>
      </c>
      <c r="AL271" s="99" t="str">
        <f t="shared" si="93"/>
        <v>0, 00</v>
      </c>
      <c r="AM271" s="77">
        <v>842.72</v>
      </c>
      <c r="AN271" s="31" t="s">
        <v>141</v>
      </c>
      <c r="AO271" s="32">
        <v>842.72</v>
      </c>
      <c r="AP271" s="32">
        <v>401.07</v>
      </c>
      <c r="AQ271" s="98">
        <f t="shared" si="88"/>
        <v>842.72</v>
      </c>
      <c r="AR271" s="77" t="s">
        <v>141</v>
      </c>
      <c r="AS271" s="32" t="s">
        <v>141</v>
      </c>
      <c r="AT271" s="32" t="s">
        <v>141</v>
      </c>
      <c r="AU271" s="32" t="s">
        <v>141</v>
      </c>
      <c r="AV271" s="98" t="str">
        <f t="shared" si="94"/>
        <v>0, 00</v>
      </c>
      <c r="AW271" s="67" t="s">
        <v>141</v>
      </c>
      <c r="AX271" s="32" t="s">
        <v>141</v>
      </c>
      <c r="AY271" s="32" t="s">
        <v>141</v>
      </c>
      <c r="AZ271" s="32" t="s">
        <v>141</v>
      </c>
      <c r="BA271" s="11"/>
    </row>
    <row r="272" spans="1:53" ht="14.25">
      <c r="A272" s="14">
        <v>72</v>
      </c>
      <c r="B272" s="14" t="s">
        <v>56</v>
      </c>
      <c r="C272" s="13">
        <v>6</v>
      </c>
      <c r="D272" s="13">
        <v>63.9</v>
      </c>
      <c r="E272" s="31">
        <v>4864.64</v>
      </c>
      <c r="F272" s="32" t="s">
        <v>141</v>
      </c>
      <c r="G272" s="31">
        <v>4864.64</v>
      </c>
      <c r="H272" s="31">
        <v>3215.83</v>
      </c>
      <c r="I272" s="33">
        <f t="shared" si="82"/>
        <v>1719.9518733509237</v>
      </c>
      <c r="J272" s="33">
        <v>0</v>
      </c>
      <c r="K272" s="31">
        <f t="shared" si="86"/>
        <v>1719.9518733509237</v>
      </c>
      <c r="L272" s="31">
        <f t="shared" si="83"/>
        <v>1136.995303430079</v>
      </c>
      <c r="M272" s="31">
        <f t="shared" si="89"/>
        <v>1719.9518733509237</v>
      </c>
      <c r="N272" s="31">
        <f t="shared" si="84"/>
        <v>2785.2951978891824</v>
      </c>
      <c r="O272" s="31">
        <v>0</v>
      </c>
      <c r="P272" s="31">
        <f t="shared" si="87"/>
        <v>2785.2951978891824</v>
      </c>
      <c r="Q272" s="31">
        <f t="shared" si="85"/>
        <v>1841.2535883905011</v>
      </c>
      <c r="R272" s="31">
        <f t="shared" si="90"/>
        <v>2785.2951978891824</v>
      </c>
      <c r="S272" s="31">
        <f t="shared" si="95"/>
        <v>359.3929287598945</v>
      </c>
      <c r="T272" s="31">
        <v>0</v>
      </c>
      <c r="U272" s="31">
        <f t="shared" si="96"/>
        <v>359.3929287598945</v>
      </c>
      <c r="V272" s="31">
        <f>H272/3.79*0.28</f>
        <v>237.58110817941954</v>
      </c>
      <c r="W272" s="63">
        <f t="shared" si="91"/>
        <v>359.3929287598945</v>
      </c>
      <c r="X272" s="77" t="s">
        <v>141</v>
      </c>
      <c r="Y272" s="32" t="s">
        <v>141</v>
      </c>
      <c r="Z272" s="32" t="s">
        <v>141</v>
      </c>
      <c r="AA272" s="32" t="s">
        <v>141</v>
      </c>
      <c r="AB272" s="32" t="s">
        <v>141</v>
      </c>
      <c r="AC272" s="77">
        <v>317.36</v>
      </c>
      <c r="AD272" s="32" t="s">
        <v>141</v>
      </c>
      <c r="AE272" s="32">
        <v>317.36</v>
      </c>
      <c r="AF272" s="32" t="s">
        <v>141</v>
      </c>
      <c r="AG272" s="98">
        <f t="shared" si="92"/>
        <v>317.36</v>
      </c>
      <c r="AH272" s="77" t="s">
        <v>141</v>
      </c>
      <c r="AI272" s="32" t="s">
        <v>141</v>
      </c>
      <c r="AJ272" s="32" t="s">
        <v>141</v>
      </c>
      <c r="AK272" s="32" t="s">
        <v>141</v>
      </c>
      <c r="AL272" s="99" t="str">
        <f t="shared" si="93"/>
        <v>0, 00</v>
      </c>
      <c r="AM272" s="77">
        <v>948</v>
      </c>
      <c r="AN272" s="32" t="s">
        <v>141</v>
      </c>
      <c r="AO272" s="32">
        <v>948</v>
      </c>
      <c r="AP272" s="32">
        <v>493.32</v>
      </c>
      <c r="AQ272" s="98">
        <f t="shared" si="88"/>
        <v>948</v>
      </c>
      <c r="AR272" s="77" t="s">
        <v>141</v>
      </c>
      <c r="AS272" s="32" t="s">
        <v>141</v>
      </c>
      <c r="AT272" s="32" t="s">
        <v>141</v>
      </c>
      <c r="AU272" s="32" t="s">
        <v>141</v>
      </c>
      <c r="AV272" s="98" t="str">
        <f t="shared" si="94"/>
        <v>0, 00</v>
      </c>
      <c r="AW272" s="67" t="s">
        <v>141</v>
      </c>
      <c r="AX272" s="32" t="s">
        <v>141</v>
      </c>
      <c r="AY272" s="32" t="s">
        <v>141</v>
      </c>
      <c r="AZ272" s="32" t="s">
        <v>141</v>
      </c>
      <c r="BA272" s="11"/>
    </row>
    <row r="273" spans="1:53" ht="14.25">
      <c r="A273" s="14">
        <v>73</v>
      </c>
      <c r="B273" s="14" t="s">
        <v>56</v>
      </c>
      <c r="C273" s="13">
        <v>14</v>
      </c>
      <c r="D273" s="13">
        <v>166.3</v>
      </c>
      <c r="E273" s="31">
        <v>11841.48</v>
      </c>
      <c r="F273" s="32" t="s">
        <v>141</v>
      </c>
      <c r="G273" s="31">
        <v>11841.48</v>
      </c>
      <c r="H273" s="34">
        <v>9949.39</v>
      </c>
      <c r="I273" s="33">
        <f t="shared" si="82"/>
        <v>4186.697414248021</v>
      </c>
      <c r="J273" s="33">
        <v>0</v>
      </c>
      <c r="K273" s="31">
        <f t="shared" si="86"/>
        <v>4186.697414248021</v>
      </c>
      <c r="L273" s="31">
        <f t="shared" si="83"/>
        <v>3517.7262796833775</v>
      </c>
      <c r="M273" s="31">
        <f t="shared" si="89"/>
        <v>4186.697414248021</v>
      </c>
      <c r="N273" s="31">
        <f t="shared" si="84"/>
        <v>6779.950290237467</v>
      </c>
      <c r="O273" s="31">
        <v>0</v>
      </c>
      <c r="P273" s="31">
        <f t="shared" si="87"/>
        <v>6779.950290237467</v>
      </c>
      <c r="Q273" s="31">
        <f t="shared" si="85"/>
        <v>5696.616437994722</v>
      </c>
      <c r="R273" s="31">
        <f t="shared" si="90"/>
        <v>6779.950290237467</v>
      </c>
      <c r="S273" s="31">
        <f t="shared" si="95"/>
        <v>874.832295514512</v>
      </c>
      <c r="T273" s="31">
        <v>0</v>
      </c>
      <c r="U273" s="31">
        <f t="shared" si="96"/>
        <v>874.832295514512</v>
      </c>
      <c r="V273" s="31">
        <f>H273/3.79*0.28</f>
        <v>735.0472823218997</v>
      </c>
      <c r="W273" s="63">
        <f t="shared" si="91"/>
        <v>874.832295514512</v>
      </c>
      <c r="X273" s="77" t="s">
        <v>141</v>
      </c>
      <c r="Y273" s="32" t="s">
        <v>141</v>
      </c>
      <c r="Z273" s="32" t="s">
        <v>141</v>
      </c>
      <c r="AA273" s="32" t="s">
        <v>141</v>
      </c>
      <c r="AB273" s="32" t="s">
        <v>141</v>
      </c>
      <c r="AC273" s="77">
        <v>772.58</v>
      </c>
      <c r="AD273" s="32" t="s">
        <v>141</v>
      </c>
      <c r="AE273" s="32">
        <v>772.58</v>
      </c>
      <c r="AF273" s="32">
        <v>75.21</v>
      </c>
      <c r="AG273" s="98">
        <f t="shared" si="92"/>
        <v>772.58</v>
      </c>
      <c r="AH273" s="77" t="s">
        <v>141</v>
      </c>
      <c r="AI273" s="32" t="s">
        <v>141</v>
      </c>
      <c r="AJ273" s="32" t="s">
        <v>141</v>
      </c>
      <c r="AK273" s="32" t="s">
        <v>141</v>
      </c>
      <c r="AL273" s="99" t="str">
        <f t="shared" si="93"/>
        <v>0, 00</v>
      </c>
      <c r="AM273" s="75">
        <v>2307.7</v>
      </c>
      <c r="AN273" s="32" t="s">
        <v>141</v>
      </c>
      <c r="AO273" s="31">
        <v>2307.7</v>
      </c>
      <c r="AP273" s="31">
        <v>1639.82</v>
      </c>
      <c r="AQ273" s="98">
        <f t="shared" si="88"/>
        <v>2307.7</v>
      </c>
      <c r="AR273" s="77" t="s">
        <v>141</v>
      </c>
      <c r="AS273" s="32" t="s">
        <v>141</v>
      </c>
      <c r="AT273" s="32" t="s">
        <v>141</v>
      </c>
      <c r="AU273" s="32" t="s">
        <v>141</v>
      </c>
      <c r="AV273" s="98" t="str">
        <f t="shared" si="94"/>
        <v>0, 00</v>
      </c>
      <c r="AW273" s="67" t="s">
        <v>141</v>
      </c>
      <c r="AX273" s="32" t="s">
        <v>141</v>
      </c>
      <c r="AY273" s="32" t="s">
        <v>141</v>
      </c>
      <c r="AZ273" s="32" t="s">
        <v>141</v>
      </c>
      <c r="BA273" s="11"/>
    </row>
    <row r="274" spans="1:53" ht="14.25">
      <c r="A274" s="14">
        <v>74</v>
      </c>
      <c r="B274" s="14" t="s">
        <v>56</v>
      </c>
      <c r="C274" s="13">
        <v>16</v>
      </c>
      <c r="D274" s="13">
        <v>128.5</v>
      </c>
      <c r="E274" s="31">
        <v>10717.8</v>
      </c>
      <c r="F274" s="32" t="s">
        <v>141</v>
      </c>
      <c r="G274" s="31">
        <v>10717.8</v>
      </c>
      <c r="H274" s="31">
        <v>6023.85</v>
      </c>
      <c r="I274" s="33">
        <f t="shared" si="82"/>
        <v>3789.4068601583112</v>
      </c>
      <c r="J274" s="33">
        <v>0</v>
      </c>
      <c r="K274" s="31">
        <f t="shared" si="86"/>
        <v>3789.4068601583112</v>
      </c>
      <c r="L274" s="31">
        <f t="shared" si="83"/>
        <v>2129.804485488127</v>
      </c>
      <c r="M274" s="31">
        <f t="shared" si="89"/>
        <v>3789.4068601583112</v>
      </c>
      <c r="N274" s="31">
        <f t="shared" si="84"/>
        <v>6136.576781002638</v>
      </c>
      <c r="O274" s="31">
        <v>0</v>
      </c>
      <c r="P274" s="31">
        <f t="shared" si="87"/>
        <v>6136.576781002638</v>
      </c>
      <c r="Q274" s="31">
        <f t="shared" si="85"/>
        <v>3449.011741424802</v>
      </c>
      <c r="R274" s="31">
        <f t="shared" si="90"/>
        <v>6136.576781002638</v>
      </c>
      <c r="S274" s="31">
        <f t="shared" si="95"/>
        <v>791.8163588390502</v>
      </c>
      <c r="T274" s="31">
        <v>0</v>
      </c>
      <c r="U274" s="31">
        <f t="shared" si="96"/>
        <v>791.8163588390502</v>
      </c>
      <c r="V274" s="31">
        <f>H274/3.79*0.28</f>
        <v>445.03377308707127</v>
      </c>
      <c r="W274" s="63">
        <f t="shared" si="91"/>
        <v>791.8163588390502</v>
      </c>
      <c r="X274" s="77" t="s">
        <v>141</v>
      </c>
      <c r="Y274" s="32" t="s">
        <v>141</v>
      </c>
      <c r="Z274" s="32" t="s">
        <v>141</v>
      </c>
      <c r="AA274" s="32" t="s">
        <v>141</v>
      </c>
      <c r="AB274" s="32" t="s">
        <v>141</v>
      </c>
      <c r="AC274" s="77">
        <v>699.24</v>
      </c>
      <c r="AD274" s="32" t="s">
        <v>141</v>
      </c>
      <c r="AE274" s="32">
        <v>699.24</v>
      </c>
      <c r="AF274" s="32">
        <v>160.28</v>
      </c>
      <c r="AG274" s="98">
        <f t="shared" si="92"/>
        <v>699.24</v>
      </c>
      <c r="AH274" s="77" t="s">
        <v>141</v>
      </c>
      <c r="AI274" s="32" t="s">
        <v>141</v>
      </c>
      <c r="AJ274" s="32" t="s">
        <v>141</v>
      </c>
      <c r="AK274" s="32" t="s">
        <v>141</v>
      </c>
      <c r="AL274" s="99" t="str">
        <f t="shared" si="93"/>
        <v>0, 00</v>
      </c>
      <c r="AM274" s="75">
        <v>2088.68</v>
      </c>
      <c r="AN274" s="32" t="s">
        <v>141</v>
      </c>
      <c r="AO274" s="31">
        <v>2088.68</v>
      </c>
      <c r="AP274" s="31">
        <v>1026.84</v>
      </c>
      <c r="AQ274" s="98">
        <f t="shared" si="88"/>
        <v>2088.68</v>
      </c>
      <c r="AR274" s="77" t="s">
        <v>141</v>
      </c>
      <c r="AS274" s="32" t="s">
        <v>141</v>
      </c>
      <c r="AT274" s="32" t="s">
        <v>141</v>
      </c>
      <c r="AU274" s="32" t="s">
        <v>141</v>
      </c>
      <c r="AV274" s="98" t="str">
        <f t="shared" si="94"/>
        <v>0, 00</v>
      </c>
      <c r="AW274" s="67" t="s">
        <v>141</v>
      </c>
      <c r="AX274" s="32" t="s">
        <v>141</v>
      </c>
      <c r="AY274" s="32" t="s">
        <v>141</v>
      </c>
      <c r="AZ274" s="32" t="s">
        <v>141</v>
      </c>
      <c r="BA274" s="11"/>
    </row>
    <row r="275" spans="1:53" ht="14.25">
      <c r="A275" s="14">
        <v>75</v>
      </c>
      <c r="B275" s="14" t="s">
        <v>56</v>
      </c>
      <c r="C275" s="13" t="s">
        <v>32</v>
      </c>
      <c r="D275" s="13">
        <v>54.2</v>
      </c>
      <c r="E275" s="31">
        <v>3854.72</v>
      </c>
      <c r="F275" s="32" t="s">
        <v>141</v>
      </c>
      <c r="G275" s="31">
        <v>3854.72</v>
      </c>
      <c r="H275" s="31">
        <v>3350.52</v>
      </c>
      <c r="I275" s="33">
        <f t="shared" si="82"/>
        <v>1362.8825329815304</v>
      </c>
      <c r="J275" s="33">
        <v>0</v>
      </c>
      <c r="K275" s="31">
        <f t="shared" si="86"/>
        <v>1362.8825329815304</v>
      </c>
      <c r="L275" s="31">
        <f t="shared" si="83"/>
        <v>1184.6165699208443</v>
      </c>
      <c r="M275" s="31">
        <f t="shared" si="89"/>
        <v>1362.8825329815304</v>
      </c>
      <c r="N275" s="31">
        <f t="shared" si="84"/>
        <v>2207.0560422163585</v>
      </c>
      <c r="O275" s="31">
        <v>0</v>
      </c>
      <c r="P275" s="31">
        <f t="shared" si="87"/>
        <v>2207.0560422163585</v>
      </c>
      <c r="Q275" s="31">
        <f t="shared" si="85"/>
        <v>1918.3716094986805</v>
      </c>
      <c r="R275" s="31">
        <f t="shared" si="90"/>
        <v>2207.0560422163585</v>
      </c>
      <c r="S275" s="31">
        <f t="shared" si="95"/>
        <v>284.78142480211085</v>
      </c>
      <c r="T275" s="31">
        <v>0</v>
      </c>
      <c r="U275" s="31">
        <f t="shared" si="96"/>
        <v>284.78142480211085</v>
      </c>
      <c r="V275" s="31">
        <f>H275/3.79*0.28</f>
        <v>247.53182058047494</v>
      </c>
      <c r="W275" s="63">
        <f t="shared" si="91"/>
        <v>284.78142480211085</v>
      </c>
      <c r="X275" s="77" t="s">
        <v>141</v>
      </c>
      <c r="Y275" s="32" t="s">
        <v>141</v>
      </c>
      <c r="Z275" s="32" t="s">
        <v>141</v>
      </c>
      <c r="AA275" s="32" t="s">
        <v>141</v>
      </c>
      <c r="AB275" s="32" t="s">
        <v>141</v>
      </c>
      <c r="AC275" s="77">
        <v>251.48</v>
      </c>
      <c r="AD275" s="32" t="s">
        <v>141</v>
      </c>
      <c r="AE275" s="32">
        <v>251.48</v>
      </c>
      <c r="AF275" s="32" t="s">
        <v>141</v>
      </c>
      <c r="AG275" s="98">
        <f t="shared" si="92"/>
        <v>251.48</v>
      </c>
      <c r="AH275" s="77" t="s">
        <v>141</v>
      </c>
      <c r="AI275" s="32" t="s">
        <v>141</v>
      </c>
      <c r="AJ275" s="32" t="s">
        <v>141</v>
      </c>
      <c r="AK275" s="32" t="s">
        <v>141</v>
      </c>
      <c r="AL275" s="99" t="str">
        <f t="shared" si="93"/>
        <v>0, 00</v>
      </c>
      <c r="AM275" s="77">
        <v>751.2</v>
      </c>
      <c r="AN275" s="32" t="s">
        <v>141</v>
      </c>
      <c r="AO275" s="32">
        <v>751.2</v>
      </c>
      <c r="AP275" s="32">
        <v>511.8</v>
      </c>
      <c r="AQ275" s="98">
        <f t="shared" si="88"/>
        <v>751.2</v>
      </c>
      <c r="AR275" s="77" t="s">
        <v>141</v>
      </c>
      <c r="AS275" s="32" t="s">
        <v>141</v>
      </c>
      <c r="AT275" s="32" t="s">
        <v>141</v>
      </c>
      <c r="AU275" s="32" t="s">
        <v>141</v>
      </c>
      <c r="AV275" s="98" t="str">
        <f t="shared" si="94"/>
        <v>0, 00</v>
      </c>
      <c r="AW275" s="67" t="s">
        <v>141</v>
      </c>
      <c r="AX275" s="32" t="s">
        <v>141</v>
      </c>
      <c r="AY275" s="32" t="s">
        <v>141</v>
      </c>
      <c r="AZ275" s="32" t="s">
        <v>141</v>
      </c>
      <c r="BA275" s="11"/>
    </row>
    <row r="276" spans="1:53" ht="14.25">
      <c r="A276" s="14">
        <v>76</v>
      </c>
      <c r="B276" s="14" t="s">
        <v>56</v>
      </c>
      <c r="C276" s="13">
        <v>28</v>
      </c>
      <c r="D276" s="13">
        <v>33.4</v>
      </c>
      <c r="E276" s="32" t="s">
        <v>141</v>
      </c>
      <c r="F276" s="32" t="s">
        <v>141</v>
      </c>
      <c r="G276" s="32" t="s">
        <v>141</v>
      </c>
      <c r="H276" s="32" t="s">
        <v>142</v>
      </c>
      <c r="I276" s="33">
        <v>0</v>
      </c>
      <c r="J276" s="33">
        <v>0</v>
      </c>
      <c r="K276" s="31">
        <v>0</v>
      </c>
      <c r="L276" s="31">
        <v>0</v>
      </c>
      <c r="M276" s="31">
        <f t="shared" si="89"/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f t="shared" si="90"/>
        <v>0</v>
      </c>
      <c r="S276" s="31">
        <v>0</v>
      </c>
      <c r="T276" s="31">
        <v>0</v>
      </c>
      <c r="U276" s="31">
        <v>0</v>
      </c>
      <c r="V276" s="31">
        <v>0</v>
      </c>
      <c r="W276" s="63">
        <f t="shared" si="91"/>
        <v>0</v>
      </c>
      <c r="X276" s="77" t="s">
        <v>141</v>
      </c>
      <c r="Y276" s="32" t="s">
        <v>141</v>
      </c>
      <c r="Z276" s="32" t="s">
        <v>141</v>
      </c>
      <c r="AA276" s="32" t="s">
        <v>141</v>
      </c>
      <c r="AB276" s="32" t="s">
        <v>141</v>
      </c>
      <c r="AC276" s="77" t="s">
        <v>141</v>
      </c>
      <c r="AD276" s="32" t="s">
        <v>141</v>
      </c>
      <c r="AE276" s="32" t="s">
        <v>141</v>
      </c>
      <c r="AF276" s="32" t="s">
        <v>141</v>
      </c>
      <c r="AG276" s="98" t="str">
        <f t="shared" si="92"/>
        <v>0, 00</v>
      </c>
      <c r="AH276" s="77" t="s">
        <v>141</v>
      </c>
      <c r="AI276" s="32" t="s">
        <v>141</v>
      </c>
      <c r="AJ276" s="32" t="s">
        <v>141</v>
      </c>
      <c r="AK276" s="32" t="s">
        <v>141</v>
      </c>
      <c r="AL276" s="99" t="str">
        <f t="shared" si="93"/>
        <v>0, 00</v>
      </c>
      <c r="AM276" s="77" t="s">
        <v>141</v>
      </c>
      <c r="AN276" s="32" t="s">
        <v>141</v>
      </c>
      <c r="AO276" s="32" t="s">
        <v>141</v>
      </c>
      <c r="AP276" s="32" t="s">
        <v>141</v>
      </c>
      <c r="AQ276" s="98" t="str">
        <f t="shared" si="88"/>
        <v>0, 00</v>
      </c>
      <c r="AR276" s="77" t="s">
        <v>141</v>
      </c>
      <c r="AS276" s="32" t="s">
        <v>141</v>
      </c>
      <c r="AT276" s="32" t="s">
        <v>141</v>
      </c>
      <c r="AU276" s="32" t="s">
        <v>141</v>
      </c>
      <c r="AV276" s="98" t="str">
        <f t="shared" si="94"/>
        <v>0, 00</v>
      </c>
      <c r="AW276" s="67" t="s">
        <v>141</v>
      </c>
      <c r="AX276" s="32" t="s">
        <v>141</v>
      </c>
      <c r="AY276" s="32" t="s">
        <v>141</v>
      </c>
      <c r="AZ276" s="32" t="s">
        <v>141</v>
      </c>
      <c r="BA276" s="11"/>
    </row>
    <row r="277" spans="1:53" ht="14.25">
      <c r="A277" s="14">
        <v>77</v>
      </c>
      <c r="B277" s="14" t="s">
        <v>57</v>
      </c>
      <c r="C277" s="13">
        <v>1</v>
      </c>
      <c r="D277" s="13">
        <v>489</v>
      </c>
      <c r="E277" s="31">
        <v>20031.2</v>
      </c>
      <c r="F277" s="32" t="s">
        <v>141</v>
      </c>
      <c r="G277" s="31">
        <v>20031.2</v>
      </c>
      <c r="H277" s="31">
        <v>18833.55</v>
      </c>
      <c r="I277" s="33">
        <f t="shared" si="82"/>
        <v>7082.271240105542</v>
      </c>
      <c r="J277" s="33">
        <v>0</v>
      </c>
      <c r="K277" s="31">
        <f t="shared" si="86"/>
        <v>7082.271240105542</v>
      </c>
      <c r="L277" s="31">
        <f t="shared" si="83"/>
        <v>6658.8277044854885</v>
      </c>
      <c r="M277" s="31">
        <f t="shared" si="89"/>
        <v>7082.271240105542</v>
      </c>
      <c r="N277" s="31">
        <f t="shared" si="84"/>
        <v>11469.051187335093</v>
      </c>
      <c r="O277" s="31">
        <v>0</v>
      </c>
      <c r="P277" s="31">
        <f t="shared" si="87"/>
        <v>11469.051187335093</v>
      </c>
      <c r="Q277" s="31">
        <f t="shared" si="85"/>
        <v>10783.325461741424</v>
      </c>
      <c r="R277" s="31">
        <f t="shared" si="90"/>
        <v>11469.051187335093</v>
      </c>
      <c r="S277" s="31">
        <f aca="true" t="shared" si="97" ref="S277:S287">E277/3.79*0.28</f>
        <v>1479.877572559367</v>
      </c>
      <c r="T277" s="31">
        <v>0</v>
      </c>
      <c r="U277" s="31">
        <f aca="true" t="shared" si="98" ref="U277:U287">G277/3.79*0.28</f>
        <v>1479.877572559367</v>
      </c>
      <c r="V277" s="31">
        <f aca="true" t="shared" si="99" ref="V277:V287">H277/3.79*0.28</f>
        <v>1391.396833773087</v>
      </c>
      <c r="W277" s="63">
        <f t="shared" si="91"/>
        <v>1479.877572559367</v>
      </c>
      <c r="X277" s="75">
        <v>11407.2</v>
      </c>
      <c r="Y277" s="32" t="s">
        <v>141</v>
      </c>
      <c r="Z277" s="31">
        <v>11407.2</v>
      </c>
      <c r="AA277" s="31">
        <v>10198.54</v>
      </c>
      <c r="AB277" s="31">
        <v>11407.2</v>
      </c>
      <c r="AC277" s="75">
        <v>2273.6</v>
      </c>
      <c r="AD277" s="32" t="s">
        <v>141</v>
      </c>
      <c r="AE277" s="31">
        <v>2273.6</v>
      </c>
      <c r="AF277" s="31">
        <v>3678.89</v>
      </c>
      <c r="AG277" s="98">
        <f t="shared" si="92"/>
        <v>2273.6</v>
      </c>
      <c r="AH277" s="77" t="s">
        <v>141</v>
      </c>
      <c r="AI277" s="32" t="s">
        <v>141</v>
      </c>
      <c r="AJ277" s="32" t="s">
        <v>141</v>
      </c>
      <c r="AK277" s="32" t="s">
        <v>141</v>
      </c>
      <c r="AL277" s="99" t="str">
        <f t="shared" si="93"/>
        <v>0, 00</v>
      </c>
      <c r="AM277" s="75">
        <v>6791.44</v>
      </c>
      <c r="AN277" s="32" t="s">
        <v>141</v>
      </c>
      <c r="AO277" s="31">
        <v>6791.44</v>
      </c>
      <c r="AP277" s="31">
        <v>5543.03</v>
      </c>
      <c r="AQ277" s="98">
        <f t="shared" si="88"/>
        <v>6791.44</v>
      </c>
      <c r="AR277" s="75">
        <v>308.69</v>
      </c>
      <c r="AS277" s="32" t="s">
        <v>141</v>
      </c>
      <c r="AT277" s="31">
        <v>308.69</v>
      </c>
      <c r="AU277" s="31">
        <v>970.21</v>
      </c>
      <c r="AV277" s="98">
        <f t="shared" si="94"/>
        <v>308.69</v>
      </c>
      <c r="AW277" s="67" t="s">
        <v>141</v>
      </c>
      <c r="AX277" s="32" t="s">
        <v>141</v>
      </c>
      <c r="AY277" s="32" t="s">
        <v>141</v>
      </c>
      <c r="AZ277" s="32" t="s">
        <v>141</v>
      </c>
      <c r="BA277" s="11"/>
    </row>
    <row r="278" spans="1:53" ht="14.25">
      <c r="A278" s="14">
        <v>78</v>
      </c>
      <c r="B278" s="14" t="s">
        <v>57</v>
      </c>
      <c r="C278" s="13" t="s">
        <v>3</v>
      </c>
      <c r="D278" s="13">
        <v>756.9</v>
      </c>
      <c r="E278" s="31">
        <v>30831.64</v>
      </c>
      <c r="F278" s="32" t="s">
        <v>141</v>
      </c>
      <c r="G278" s="31">
        <v>30831.64</v>
      </c>
      <c r="H278" s="31">
        <v>29767.44</v>
      </c>
      <c r="I278" s="33">
        <f t="shared" si="82"/>
        <v>10900.896464379948</v>
      </c>
      <c r="J278" s="33">
        <v>0</v>
      </c>
      <c r="K278" s="31">
        <f t="shared" si="86"/>
        <v>10900.896464379948</v>
      </c>
      <c r="L278" s="31">
        <f t="shared" si="83"/>
        <v>10524.635778364116</v>
      </c>
      <c r="M278" s="31">
        <f t="shared" si="89"/>
        <v>10900.896464379948</v>
      </c>
      <c r="N278" s="31">
        <f t="shared" si="84"/>
        <v>17652.94427440633</v>
      </c>
      <c r="O278" s="31">
        <v>0</v>
      </c>
      <c r="P278" s="31">
        <f t="shared" si="87"/>
        <v>17652.94427440633</v>
      </c>
      <c r="Q278" s="31">
        <f t="shared" si="85"/>
        <v>17043.62659630607</v>
      </c>
      <c r="R278" s="31">
        <f t="shared" si="90"/>
        <v>17652.94427440633</v>
      </c>
      <c r="S278" s="31">
        <f t="shared" si="97"/>
        <v>2277.7992612137205</v>
      </c>
      <c r="T278" s="31">
        <v>0</v>
      </c>
      <c r="U278" s="31">
        <f t="shared" si="98"/>
        <v>2277.7992612137205</v>
      </c>
      <c r="V278" s="31">
        <f t="shared" si="99"/>
        <v>2199.1776253298153</v>
      </c>
      <c r="W278" s="63">
        <f t="shared" si="91"/>
        <v>2277.7992612137205</v>
      </c>
      <c r="X278" s="75">
        <v>17557.68</v>
      </c>
      <c r="Y278" s="32" t="s">
        <v>141</v>
      </c>
      <c r="Z278" s="31">
        <v>17557.68</v>
      </c>
      <c r="AA278" s="31">
        <v>16172.64</v>
      </c>
      <c r="AB278" s="31">
        <v>17557.68</v>
      </c>
      <c r="AC278" s="75">
        <v>3499.48</v>
      </c>
      <c r="AD278" s="32" t="s">
        <v>141</v>
      </c>
      <c r="AE278" s="31">
        <v>3499.48</v>
      </c>
      <c r="AF278" s="31">
        <v>1695.99</v>
      </c>
      <c r="AG278" s="98">
        <f t="shared" si="92"/>
        <v>3499.48</v>
      </c>
      <c r="AH278" s="77" t="s">
        <v>141</v>
      </c>
      <c r="AI278" s="32" t="s">
        <v>141</v>
      </c>
      <c r="AJ278" s="32" t="s">
        <v>141</v>
      </c>
      <c r="AK278" s="32" t="s">
        <v>141</v>
      </c>
      <c r="AL278" s="99" t="str">
        <f t="shared" si="93"/>
        <v>0, 00</v>
      </c>
      <c r="AM278" s="75">
        <v>10453.32</v>
      </c>
      <c r="AN278" s="32" t="s">
        <v>141</v>
      </c>
      <c r="AO278" s="31">
        <v>10453.32</v>
      </c>
      <c r="AP278" s="31">
        <v>8858.37</v>
      </c>
      <c r="AQ278" s="98">
        <f t="shared" si="88"/>
        <v>10453.32</v>
      </c>
      <c r="AR278" s="75">
        <v>475.14</v>
      </c>
      <c r="AS278" s="32" t="s">
        <v>141</v>
      </c>
      <c r="AT278" s="31">
        <v>475.14</v>
      </c>
      <c r="AU278" s="31">
        <v>334.39</v>
      </c>
      <c r="AV278" s="98">
        <f t="shared" si="94"/>
        <v>475.14</v>
      </c>
      <c r="AW278" s="67" t="s">
        <v>141</v>
      </c>
      <c r="AX278" s="32" t="s">
        <v>141</v>
      </c>
      <c r="AY278" s="32" t="s">
        <v>141</v>
      </c>
      <c r="AZ278" s="32" t="s">
        <v>141</v>
      </c>
      <c r="BA278" s="11"/>
    </row>
    <row r="279" spans="1:53" ht="14.25">
      <c r="A279" s="14">
        <v>79</v>
      </c>
      <c r="B279" s="14" t="s">
        <v>57</v>
      </c>
      <c r="C279" s="13">
        <v>2</v>
      </c>
      <c r="D279" s="13">
        <v>363.5</v>
      </c>
      <c r="E279" s="31">
        <v>14925.36</v>
      </c>
      <c r="F279" s="32" t="s">
        <v>142</v>
      </c>
      <c r="G279" s="31">
        <v>14925.36</v>
      </c>
      <c r="H279" s="31">
        <v>16576.35</v>
      </c>
      <c r="I279" s="33">
        <f t="shared" si="82"/>
        <v>5277.040211081794</v>
      </c>
      <c r="J279" s="33">
        <v>0</v>
      </c>
      <c r="K279" s="31">
        <f t="shared" si="86"/>
        <v>5277.040211081794</v>
      </c>
      <c r="L279" s="31">
        <f t="shared" si="83"/>
        <v>5860.767546174142</v>
      </c>
      <c r="M279" s="31">
        <f t="shared" si="89"/>
        <v>5277.040211081794</v>
      </c>
      <c r="N279" s="31">
        <f t="shared" si="84"/>
        <v>8545.654670184696</v>
      </c>
      <c r="O279" s="31">
        <v>0</v>
      </c>
      <c r="P279" s="31">
        <f t="shared" si="87"/>
        <v>8545.654670184696</v>
      </c>
      <c r="Q279" s="31">
        <f t="shared" si="85"/>
        <v>9490.9444591029</v>
      </c>
      <c r="R279" s="31">
        <f t="shared" si="90"/>
        <v>8545.654670184696</v>
      </c>
      <c r="S279" s="31">
        <f t="shared" si="97"/>
        <v>1102.6651187335094</v>
      </c>
      <c r="T279" s="31">
        <v>0</v>
      </c>
      <c r="U279" s="31">
        <f t="shared" si="98"/>
        <v>1102.6651187335094</v>
      </c>
      <c r="V279" s="31">
        <f t="shared" si="99"/>
        <v>1224.637994722955</v>
      </c>
      <c r="W279" s="63">
        <f t="shared" si="91"/>
        <v>1102.6651187335094</v>
      </c>
      <c r="X279" s="75">
        <v>8499.48</v>
      </c>
      <c r="Y279" s="32" t="s">
        <v>141</v>
      </c>
      <c r="Z279" s="31">
        <v>8499.48</v>
      </c>
      <c r="AA279" s="31">
        <v>8975.73</v>
      </c>
      <c r="AB279" s="31">
        <v>8499.48</v>
      </c>
      <c r="AC279" s="100">
        <v>1694.08</v>
      </c>
      <c r="AD279" s="32" t="s">
        <v>141</v>
      </c>
      <c r="AE279" s="31">
        <v>1694.08</v>
      </c>
      <c r="AF279" s="31">
        <v>740.29</v>
      </c>
      <c r="AG279" s="98">
        <f t="shared" si="92"/>
        <v>1694.08</v>
      </c>
      <c r="AH279" s="77" t="s">
        <v>141</v>
      </c>
      <c r="AI279" s="32" t="s">
        <v>142</v>
      </c>
      <c r="AJ279" s="32" t="s">
        <v>141</v>
      </c>
      <c r="AK279" s="32" t="s">
        <v>141</v>
      </c>
      <c r="AL279" s="99" t="str">
        <f t="shared" si="93"/>
        <v>0, 00</v>
      </c>
      <c r="AM279" s="75">
        <v>5060.32</v>
      </c>
      <c r="AN279" s="32" t="s">
        <v>141</v>
      </c>
      <c r="AO279" s="31">
        <v>5030.32</v>
      </c>
      <c r="AP279" s="31">
        <v>4839.39</v>
      </c>
      <c r="AQ279" s="98">
        <f t="shared" si="88"/>
        <v>5030.32</v>
      </c>
      <c r="AR279" s="75">
        <v>229.99</v>
      </c>
      <c r="AS279" s="32" t="s">
        <v>141</v>
      </c>
      <c r="AT279" s="31">
        <v>229.99</v>
      </c>
      <c r="AU279" s="31">
        <v>155.87</v>
      </c>
      <c r="AV279" s="98">
        <f t="shared" si="94"/>
        <v>229.99</v>
      </c>
      <c r="AW279" s="67" t="s">
        <v>141</v>
      </c>
      <c r="AX279" s="32" t="s">
        <v>141</v>
      </c>
      <c r="AY279" s="32" t="s">
        <v>141</v>
      </c>
      <c r="AZ279" s="32" t="s">
        <v>141</v>
      </c>
      <c r="BA279" s="11"/>
    </row>
    <row r="280" spans="1:53" ht="14.25">
      <c r="A280" s="14">
        <v>80</v>
      </c>
      <c r="B280" s="14" t="s">
        <v>57</v>
      </c>
      <c r="C280" s="13">
        <v>3</v>
      </c>
      <c r="D280" s="13">
        <v>500</v>
      </c>
      <c r="E280" s="31">
        <v>20427.6</v>
      </c>
      <c r="F280" s="32" t="s">
        <v>141</v>
      </c>
      <c r="G280" s="31">
        <v>20427.6</v>
      </c>
      <c r="H280" s="31">
        <v>22452.87</v>
      </c>
      <c r="I280" s="33">
        <f t="shared" si="82"/>
        <v>7222.423218997362</v>
      </c>
      <c r="J280" s="33">
        <v>0</v>
      </c>
      <c r="K280" s="31">
        <f t="shared" si="86"/>
        <v>7222.423218997362</v>
      </c>
      <c r="L280" s="31">
        <f t="shared" si="83"/>
        <v>7938.481741424802</v>
      </c>
      <c r="M280" s="31">
        <f t="shared" si="89"/>
        <v>7222.423218997362</v>
      </c>
      <c r="N280" s="31">
        <f t="shared" si="84"/>
        <v>11696.013720316621</v>
      </c>
      <c r="O280" s="31">
        <v>0</v>
      </c>
      <c r="P280" s="31">
        <f t="shared" si="87"/>
        <v>11696.013720316621</v>
      </c>
      <c r="Q280" s="31">
        <f t="shared" si="85"/>
        <v>12855.601029023745</v>
      </c>
      <c r="R280" s="31">
        <f t="shared" si="90"/>
        <v>11696.013720316621</v>
      </c>
      <c r="S280" s="31">
        <f t="shared" si="97"/>
        <v>1509.163060686016</v>
      </c>
      <c r="T280" s="31">
        <v>0</v>
      </c>
      <c r="U280" s="31">
        <f t="shared" si="98"/>
        <v>1509.163060686016</v>
      </c>
      <c r="V280" s="31">
        <f t="shared" si="99"/>
        <v>1658.7872295514512</v>
      </c>
      <c r="W280" s="63">
        <f t="shared" si="91"/>
        <v>1509.163060686016</v>
      </c>
      <c r="X280" s="75">
        <v>11633.04</v>
      </c>
      <c r="Y280" s="32" t="s">
        <v>141</v>
      </c>
      <c r="Z280" s="31">
        <v>11633.04</v>
      </c>
      <c r="AA280" s="31">
        <v>11850.34</v>
      </c>
      <c r="AB280" s="31">
        <v>11633.04</v>
      </c>
      <c r="AC280" s="75">
        <v>2318.58</v>
      </c>
      <c r="AD280" s="32" t="s">
        <v>141</v>
      </c>
      <c r="AE280" s="31">
        <v>2318.58</v>
      </c>
      <c r="AF280" s="31">
        <v>454.14</v>
      </c>
      <c r="AG280" s="98">
        <f t="shared" si="92"/>
        <v>2318.58</v>
      </c>
      <c r="AH280" s="75" t="s">
        <v>141</v>
      </c>
      <c r="AI280" s="32" t="s">
        <v>141</v>
      </c>
      <c r="AJ280" s="31" t="s">
        <v>141</v>
      </c>
      <c r="AK280" s="31" t="s">
        <v>141</v>
      </c>
      <c r="AL280" s="99" t="str">
        <f t="shared" si="93"/>
        <v>0, 00</v>
      </c>
      <c r="AM280" s="75">
        <v>6925.8</v>
      </c>
      <c r="AN280" s="31" t="s">
        <v>141</v>
      </c>
      <c r="AO280" s="31">
        <v>6925.8</v>
      </c>
      <c r="AP280" s="31">
        <v>6102.53</v>
      </c>
      <c r="AQ280" s="98">
        <f t="shared" si="88"/>
        <v>6925.8</v>
      </c>
      <c r="AR280" s="75">
        <v>314.8</v>
      </c>
      <c r="AS280" s="32" t="s">
        <v>141</v>
      </c>
      <c r="AT280" s="31">
        <v>314.8</v>
      </c>
      <c r="AU280" s="31">
        <v>116.83</v>
      </c>
      <c r="AV280" s="98">
        <f t="shared" si="94"/>
        <v>314.8</v>
      </c>
      <c r="AW280" s="67" t="s">
        <v>141</v>
      </c>
      <c r="AX280" s="32" t="s">
        <v>141</v>
      </c>
      <c r="AY280" s="32" t="s">
        <v>141</v>
      </c>
      <c r="AZ280" s="32" t="s">
        <v>141</v>
      </c>
      <c r="BA280" s="11"/>
    </row>
    <row r="281" spans="1:53" ht="14.25">
      <c r="A281" s="14">
        <v>81</v>
      </c>
      <c r="B281" s="14" t="s">
        <v>57</v>
      </c>
      <c r="C281" s="13">
        <v>5</v>
      </c>
      <c r="D281" s="13">
        <v>414.6</v>
      </c>
      <c r="E281" s="31">
        <v>16965.32</v>
      </c>
      <c r="F281" s="32" t="s">
        <v>141</v>
      </c>
      <c r="G281" s="31">
        <v>16965.32</v>
      </c>
      <c r="H281" s="31">
        <v>17276.94</v>
      </c>
      <c r="I281" s="33">
        <f t="shared" si="82"/>
        <v>5998.292559366755</v>
      </c>
      <c r="J281" s="33">
        <v>0</v>
      </c>
      <c r="K281" s="31">
        <f t="shared" si="86"/>
        <v>5998.292559366755</v>
      </c>
      <c r="L281" s="31">
        <f t="shared" si="83"/>
        <v>6108.469551451188</v>
      </c>
      <c r="M281" s="31">
        <f t="shared" si="89"/>
        <v>5998.292559366755</v>
      </c>
      <c r="N281" s="31">
        <f t="shared" si="84"/>
        <v>9713.652875989445</v>
      </c>
      <c r="O281" s="31">
        <v>0</v>
      </c>
      <c r="P281" s="31">
        <f t="shared" si="87"/>
        <v>9713.652875989445</v>
      </c>
      <c r="Q281" s="31">
        <f t="shared" si="85"/>
        <v>9892.073825857518</v>
      </c>
      <c r="R281" s="31">
        <f t="shared" si="90"/>
        <v>9713.652875989445</v>
      </c>
      <c r="S281" s="31">
        <f t="shared" si="97"/>
        <v>1253.3745646437994</v>
      </c>
      <c r="T281" s="31">
        <v>0</v>
      </c>
      <c r="U281" s="31">
        <f t="shared" si="98"/>
        <v>1253.3745646437994</v>
      </c>
      <c r="V281" s="31">
        <f t="shared" si="99"/>
        <v>1276.396622691293</v>
      </c>
      <c r="W281" s="63">
        <f t="shared" si="91"/>
        <v>1253.3745646437994</v>
      </c>
      <c r="X281" s="75">
        <v>9661.32</v>
      </c>
      <c r="Y281" s="32" t="s">
        <v>141</v>
      </c>
      <c r="Z281" s="31">
        <v>9661.32</v>
      </c>
      <c r="AA281" s="31">
        <v>9145.62</v>
      </c>
      <c r="AB281" s="31">
        <v>9661.32</v>
      </c>
      <c r="AC281" s="75">
        <v>1925.62</v>
      </c>
      <c r="AD281" s="32" t="s">
        <v>141</v>
      </c>
      <c r="AE281" s="31">
        <v>1925.62</v>
      </c>
      <c r="AF281" s="31">
        <v>182.55</v>
      </c>
      <c r="AG281" s="98">
        <f t="shared" si="92"/>
        <v>1925.62</v>
      </c>
      <c r="AH281" s="77" t="s">
        <v>141</v>
      </c>
      <c r="AI281" s="32" t="s">
        <v>141</v>
      </c>
      <c r="AJ281" s="32" t="s">
        <v>141</v>
      </c>
      <c r="AK281" s="32" t="s">
        <v>141</v>
      </c>
      <c r="AL281" s="99" t="str">
        <f t="shared" si="93"/>
        <v>0, 00</v>
      </c>
      <c r="AM281" s="75">
        <v>5751.78</v>
      </c>
      <c r="AN281" s="32" t="s">
        <v>141</v>
      </c>
      <c r="AO281" s="31">
        <v>5751.78</v>
      </c>
      <c r="AP281" s="31">
        <v>4840.95</v>
      </c>
      <c r="AQ281" s="98">
        <f t="shared" si="88"/>
        <v>5751.78</v>
      </c>
      <c r="AR281" s="75">
        <v>261.44</v>
      </c>
      <c r="AS281" s="32" t="s">
        <v>141</v>
      </c>
      <c r="AT281" s="31">
        <v>261.44</v>
      </c>
      <c r="AU281" s="31">
        <v>36.59</v>
      </c>
      <c r="AV281" s="98">
        <f t="shared" si="94"/>
        <v>261.44</v>
      </c>
      <c r="AW281" s="67" t="s">
        <v>141</v>
      </c>
      <c r="AX281" s="32" t="s">
        <v>141</v>
      </c>
      <c r="AY281" s="32" t="s">
        <v>141</v>
      </c>
      <c r="AZ281" s="32" t="s">
        <v>141</v>
      </c>
      <c r="BA281" s="11"/>
    </row>
    <row r="282" spans="1:53" ht="14.25">
      <c r="A282" s="14">
        <v>82</v>
      </c>
      <c r="B282" s="14" t="s">
        <v>57</v>
      </c>
      <c r="C282" s="13">
        <v>6</v>
      </c>
      <c r="D282" s="13">
        <v>389.1</v>
      </c>
      <c r="E282" s="31">
        <v>15930.8</v>
      </c>
      <c r="F282" s="32" t="s">
        <v>141</v>
      </c>
      <c r="G282" s="31">
        <v>15930.8</v>
      </c>
      <c r="H282" s="31">
        <v>18252.9</v>
      </c>
      <c r="I282" s="33">
        <f t="shared" si="82"/>
        <v>5632.525593667547</v>
      </c>
      <c r="J282" s="33">
        <v>0</v>
      </c>
      <c r="K282" s="31">
        <f t="shared" si="86"/>
        <v>5632.525593667547</v>
      </c>
      <c r="L282" s="31">
        <f t="shared" si="83"/>
        <v>6453.531926121373</v>
      </c>
      <c r="M282" s="31">
        <f t="shared" si="89"/>
        <v>5632.525593667547</v>
      </c>
      <c r="N282" s="31">
        <f t="shared" si="84"/>
        <v>9121.328759894459</v>
      </c>
      <c r="O282" s="31">
        <v>0</v>
      </c>
      <c r="P282" s="31">
        <f t="shared" si="87"/>
        <v>9121.328759894459</v>
      </c>
      <c r="Q282" s="31">
        <f t="shared" si="85"/>
        <v>10450.868865435355</v>
      </c>
      <c r="R282" s="31">
        <f t="shared" si="90"/>
        <v>9121.328759894459</v>
      </c>
      <c r="S282" s="31">
        <f t="shared" si="97"/>
        <v>1176.9456464379948</v>
      </c>
      <c r="T282" s="31">
        <v>0</v>
      </c>
      <c r="U282" s="31">
        <f t="shared" si="98"/>
        <v>1176.9456464379948</v>
      </c>
      <c r="V282" s="31">
        <f t="shared" si="99"/>
        <v>1348.499208443272</v>
      </c>
      <c r="W282" s="63">
        <f t="shared" si="91"/>
        <v>1176.9456464379948</v>
      </c>
      <c r="X282" s="75">
        <v>9072.24</v>
      </c>
      <c r="Y282" s="32" t="s">
        <v>141</v>
      </c>
      <c r="Z282" s="31">
        <v>9072.24</v>
      </c>
      <c r="AA282" s="31">
        <v>9889.09</v>
      </c>
      <c r="AB282" s="31">
        <v>9072.24</v>
      </c>
      <c r="AC282" s="75">
        <v>1808.18</v>
      </c>
      <c r="AD282" s="32" t="s">
        <v>141</v>
      </c>
      <c r="AE282" s="31">
        <v>1808.18</v>
      </c>
      <c r="AF282" s="31">
        <v>869.02</v>
      </c>
      <c r="AG282" s="98">
        <f t="shared" si="92"/>
        <v>1808.18</v>
      </c>
      <c r="AH282" s="77" t="s">
        <v>141</v>
      </c>
      <c r="AI282" s="32" t="s">
        <v>141</v>
      </c>
      <c r="AJ282" s="32" t="s">
        <v>141</v>
      </c>
      <c r="AK282" s="32" t="s">
        <v>141</v>
      </c>
      <c r="AL282" s="99" t="str">
        <f t="shared" si="93"/>
        <v>0, 00</v>
      </c>
      <c r="AM282" s="75">
        <v>5401.24</v>
      </c>
      <c r="AN282" s="32" t="s">
        <v>141</v>
      </c>
      <c r="AO282" s="31">
        <v>5401.24</v>
      </c>
      <c r="AP282" s="34">
        <v>5401.91</v>
      </c>
      <c r="AQ282" s="98">
        <f t="shared" si="88"/>
        <v>5401.24</v>
      </c>
      <c r="AR282" s="75">
        <v>245.52</v>
      </c>
      <c r="AS282" s="32" t="s">
        <v>141</v>
      </c>
      <c r="AT282" s="31">
        <v>245.52</v>
      </c>
      <c r="AU282" s="31">
        <v>198.76</v>
      </c>
      <c r="AV282" s="98">
        <f t="shared" si="94"/>
        <v>245.52</v>
      </c>
      <c r="AW282" s="67" t="s">
        <v>141</v>
      </c>
      <c r="AX282" s="32" t="s">
        <v>141</v>
      </c>
      <c r="AY282" s="32" t="s">
        <v>141</v>
      </c>
      <c r="AZ282" s="32" t="s">
        <v>141</v>
      </c>
      <c r="BA282" s="11"/>
    </row>
    <row r="283" spans="1:53" ht="14.25">
      <c r="A283" s="14">
        <v>83</v>
      </c>
      <c r="B283" s="14" t="s">
        <v>57</v>
      </c>
      <c r="C283" s="13">
        <v>7</v>
      </c>
      <c r="D283" s="13">
        <v>379</v>
      </c>
      <c r="E283" s="31">
        <v>15554.82</v>
      </c>
      <c r="F283" s="32" t="s">
        <v>141</v>
      </c>
      <c r="G283" s="31">
        <v>15554.82</v>
      </c>
      <c r="H283" s="31">
        <v>12185.97</v>
      </c>
      <c r="I283" s="33">
        <f t="shared" si="82"/>
        <v>5499.593350923484</v>
      </c>
      <c r="J283" s="33">
        <v>0</v>
      </c>
      <c r="K283" s="31">
        <f t="shared" si="86"/>
        <v>5499.593350923484</v>
      </c>
      <c r="L283" s="31">
        <f t="shared" si="83"/>
        <v>4308.49598944591</v>
      </c>
      <c r="M283" s="31">
        <f t="shared" si="89"/>
        <v>5499.593350923484</v>
      </c>
      <c r="N283" s="31">
        <f t="shared" si="84"/>
        <v>8906.057889182059</v>
      </c>
      <c r="O283" s="31">
        <v>0</v>
      </c>
      <c r="P283" s="31">
        <f t="shared" si="87"/>
        <v>8906.057889182059</v>
      </c>
      <c r="Q283" s="31">
        <f t="shared" si="85"/>
        <v>6977.191266490764</v>
      </c>
      <c r="R283" s="31">
        <f t="shared" si="90"/>
        <v>8906.057889182059</v>
      </c>
      <c r="S283" s="31">
        <f t="shared" si="97"/>
        <v>1149.1687598944593</v>
      </c>
      <c r="T283" s="31">
        <v>0</v>
      </c>
      <c r="U283" s="31">
        <f t="shared" si="98"/>
        <v>1149.1687598944593</v>
      </c>
      <c r="V283" s="31">
        <f t="shared" si="99"/>
        <v>900.2827440633246</v>
      </c>
      <c r="W283" s="63">
        <f t="shared" si="91"/>
        <v>1149.1687598944593</v>
      </c>
      <c r="X283" s="75">
        <v>8857.92</v>
      </c>
      <c r="Y283" s="32" t="s">
        <v>141</v>
      </c>
      <c r="Z283" s="31">
        <v>8857.92</v>
      </c>
      <c r="AA283" s="31">
        <v>6694.4</v>
      </c>
      <c r="AB283" s="31">
        <v>8857.92</v>
      </c>
      <c r="AC283" s="75">
        <v>1765.52</v>
      </c>
      <c r="AD283" s="32" t="s">
        <v>141</v>
      </c>
      <c r="AE283" s="31">
        <v>1765.52</v>
      </c>
      <c r="AF283" s="31">
        <v>785.53</v>
      </c>
      <c r="AG283" s="98">
        <f t="shared" si="92"/>
        <v>1765.52</v>
      </c>
      <c r="AH283" s="77" t="s">
        <v>141</v>
      </c>
      <c r="AI283" s="32" t="s">
        <v>141</v>
      </c>
      <c r="AJ283" s="32" t="s">
        <v>141</v>
      </c>
      <c r="AK283" s="32" t="s">
        <v>141</v>
      </c>
      <c r="AL283" s="99" t="str">
        <f t="shared" si="93"/>
        <v>0, 00</v>
      </c>
      <c r="AM283" s="75">
        <v>5273.82</v>
      </c>
      <c r="AN283" s="32" t="s">
        <v>141</v>
      </c>
      <c r="AO283" s="31">
        <v>5273.82</v>
      </c>
      <c r="AP283" s="31">
        <v>3696.41</v>
      </c>
      <c r="AQ283" s="98">
        <f t="shared" si="88"/>
        <v>5273.82</v>
      </c>
      <c r="AR283" s="75">
        <v>239.71</v>
      </c>
      <c r="AS283" s="32" t="s">
        <v>141</v>
      </c>
      <c r="AT283" s="31">
        <v>239.71</v>
      </c>
      <c r="AU283" s="31">
        <v>153.55</v>
      </c>
      <c r="AV283" s="98">
        <f t="shared" si="94"/>
        <v>239.71</v>
      </c>
      <c r="AW283" s="67" t="s">
        <v>141</v>
      </c>
      <c r="AX283" s="32" t="s">
        <v>141</v>
      </c>
      <c r="AY283" s="32" t="s">
        <v>141</v>
      </c>
      <c r="AZ283" s="32" t="s">
        <v>141</v>
      </c>
      <c r="BA283" s="11"/>
    </row>
    <row r="284" spans="1:53" ht="14.25">
      <c r="A284" s="14">
        <v>84</v>
      </c>
      <c r="B284" s="14" t="s">
        <v>57</v>
      </c>
      <c r="C284" s="13">
        <v>8</v>
      </c>
      <c r="D284" s="13">
        <v>378.8</v>
      </c>
      <c r="E284" s="31">
        <v>15652.84</v>
      </c>
      <c r="F284" s="32" t="s">
        <v>141</v>
      </c>
      <c r="G284" s="31">
        <v>15652.84</v>
      </c>
      <c r="H284" s="31">
        <v>16831.55</v>
      </c>
      <c r="I284" s="33">
        <f t="shared" si="82"/>
        <v>5534.24949868074</v>
      </c>
      <c r="J284" s="33">
        <v>0</v>
      </c>
      <c r="K284" s="31">
        <f t="shared" si="86"/>
        <v>5534.24949868074</v>
      </c>
      <c r="L284" s="31">
        <f t="shared" si="83"/>
        <v>5950.996569920845</v>
      </c>
      <c r="M284" s="31">
        <f t="shared" si="89"/>
        <v>5534.24949868074</v>
      </c>
      <c r="N284" s="31">
        <f t="shared" si="84"/>
        <v>8962.180158311347</v>
      </c>
      <c r="O284" s="31">
        <v>0</v>
      </c>
      <c r="P284" s="31">
        <f t="shared" si="87"/>
        <v>8962.180158311347</v>
      </c>
      <c r="Q284" s="31">
        <f t="shared" si="85"/>
        <v>9637.06160949868</v>
      </c>
      <c r="R284" s="31">
        <f t="shared" si="90"/>
        <v>8962.180158311347</v>
      </c>
      <c r="S284" s="31">
        <f t="shared" si="97"/>
        <v>1156.4103430079158</v>
      </c>
      <c r="T284" s="31">
        <v>0</v>
      </c>
      <c r="U284" s="31">
        <f t="shared" si="98"/>
        <v>1156.4103430079158</v>
      </c>
      <c r="V284" s="31">
        <f t="shared" si="99"/>
        <v>1243.4918205804752</v>
      </c>
      <c r="W284" s="63">
        <f t="shared" si="91"/>
        <v>1156.4103430079158</v>
      </c>
      <c r="X284" s="75">
        <v>8913.72</v>
      </c>
      <c r="Y284" s="32" t="s">
        <v>141</v>
      </c>
      <c r="Z284" s="31">
        <v>8913.72</v>
      </c>
      <c r="AA284" s="31">
        <v>9306.75</v>
      </c>
      <c r="AB284" s="31">
        <v>8913.72</v>
      </c>
      <c r="AC284" s="75">
        <v>1776.64</v>
      </c>
      <c r="AD284" s="32" t="s">
        <v>141</v>
      </c>
      <c r="AE284" s="31">
        <v>1776.64</v>
      </c>
      <c r="AF284" s="31">
        <v>1215.61</v>
      </c>
      <c r="AG284" s="98">
        <f t="shared" si="92"/>
        <v>1776.64</v>
      </c>
      <c r="AH284" s="77" t="s">
        <v>141</v>
      </c>
      <c r="AI284" s="32" t="s">
        <v>141</v>
      </c>
      <c r="AJ284" s="32" t="s">
        <v>141</v>
      </c>
      <c r="AK284" s="32" t="s">
        <v>141</v>
      </c>
      <c r="AL284" s="99" t="str">
        <f t="shared" si="93"/>
        <v>0, 00</v>
      </c>
      <c r="AM284" s="75">
        <v>5307.14</v>
      </c>
      <c r="AN284" s="32" t="s">
        <v>141</v>
      </c>
      <c r="AO284" s="31">
        <v>5307.14</v>
      </c>
      <c r="AP284" s="31">
        <v>5248.76</v>
      </c>
      <c r="AQ284" s="98">
        <f t="shared" si="88"/>
        <v>5307.14</v>
      </c>
      <c r="AR284" s="75">
        <v>241.22</v>
      </c>
      <c r="AS284" s="32" t="s">
        <v>141</v>
      </c>
      <c r="AT284" s="31">
        <v>241.22</v>
      </c>
      <c r="AU284" s="31">
        <v>240.54</v>
      </c>
      <c r="AV284" s="98">
        <f t="shared" si="94"/>
        <v>241.22</v>
      </c>
      <c r="AW284" s="67" t="s">
        <v>141</v>
      </c>
      <c r="AX284" s="32" t="s">
        <v>141</v>
      </c>
      <c r="AY284" s="32" t="s">
        <v>141</v>
      </c>
      <c r="AZ284" s="32" t="s">
        <v>141</v>
      </c>
      <c r="BA284" s="11"/>
    </row>
    <row r="285" spans="1:53" ht="14.25">
      <c r="A285" s="14">
        <v>85</v>
      </c>
      <c r="B285" s="14" t="s">
        <v>57</v>
      </c>
      <c r="C285" s="13">
        <v>10</v>
      </c>
      <c r="D285" s="13">
        <v>384.3</v>
      </c>
      <c r="E285" s="31">
        <v>15786.25</v>
      </c>
      <c r="F285" s="32" t="s">
        <v>141</v>
      </c>
      <c r="G285" s="31">
        <v>15786.25</v>
      </c>
      <c r="H285" s="31">
        <v>17903.13</v>
      </c>
      <c r="I285" s="33">
        <f t="shared" si="82"/>
        <v>5581.41820580475</v>
      </c>
      <c r="J285" s="33">
        <v>0</v>
      </c>
      <c r="K285" s="31">
        <f t="shared" si="86"/>
        <v>5581.41820580475</v>
      </c>
      <c r="L285" s="31">
        <f t="shared" si="83"/>
        <v>6329.866543535621</v>
      </c>
      <c r="M285" s="31">
        <f t="shared" si="89"/>
        <v>5581.41820580475</v>
      </c>
      <c r="N285" s="31">
        <f t="shared" si="84"/>
        <v>9038.56530343008</v>
      </c>
      <c r="O285" s="31">
        <v>0</v>
      </c>
      <c r="P285" s="31">
        <f t="shared" si="87"/>
        <v>9038.56530343008</v>
      </c>
      <c r="Q285" s="31">
        <f t="shared" si="85"/>
        <v>10250.604775725593</v>
      </c>
      <c r="R285" s="31">
        <f t="shared" si="90"/>
        <v>9038.56530343008</v>
      </c>
      <c r="S285" s="31">
        <f t="shared" si="97"/>
        <v>1166.2664907651717</v>
      </c>
      <c r="T285" s="31">
        <v>0</v>
      </c>
      <c r="U285" s="31">
        <f t="shared" si="98"/>
        <v>1166.2664907651717</v>
      </c>
      <c r="V285" s="31">
        <f t="shared" si="99"/>
        <v>1322.6586807387864</v>
      </c>
      <c r="W285" s="63">
        <f t="shared" si="91"/>
        <v>1166.2664907651717</v>
      </c>
      <c r="X285" s="75">
        <v>8990.26</v>
      </c>
      <c r="Y285" s="32" t="s">
        <v>141</v>
      </c>
      <c r="Z285" s="31">
        <v>8990.26</v>
      </c>
      <c r="AA285" s="31">
        <v>9855.93</v>
      </c>
      <c r="AB285" s="31">
        <v>8990.26</v>
      </c>
      <c r="AC285" s="100">
        <v>1792.4</v>
      </c>
      <c r="AD285" s="32" t="s">
        <v>141</v>
      </c>
      <c r="AE285" s="31">
        <v>1792.4</v>
      </c>
      <c r="AF285" s="31">
        <v>780.68</v>
      </c>
      <c r="AG285" s="98">
        <f t="shared" si="92"/>
        <v>1792.4</v>
      </c>
      <c r="AH285" s="77" t="s">
        <v>141</v>
      </c>
      <c r="AI285" s="32" t="s">
        <v>141</v>
      </c>
      <c r="AJ285" s="32" t="s">
        <v>141</v>
      </c>
      <c r="AK285" s="32" t="s">
        <v>141</v>
      </c>
      <c r="AL285" s="99" t="str">
        <f t="shared" si="93"/>
        <v>0, 00</v>
      </c>
      <c r="AM285" s="75">
        <v>5352.61</v>
      </c>
      <c r="AN285" s="32" t="s">
        <v>141</v>
      </c>
      <c r="AO285" s="31">
        <v>5352.61</v>
      </c>
      <c r="AP285" s="31">
        <v>5757.42</v>
      </c>
      <c r="AQ285" s="98">
        <f t="shared" si="88"/>
        <v>5352.61</v>
      </c>
      <c r="AR285" s="75">
        <v>243.36</v>
      </c>
      <c r="AS285" s="32" t="s">
        <v>141</v>
      </c>
      <c r="AT285" s="31">
        <v>243.36</v>
      </c>
      <c r="AU285" s="31">
        <v>185.68</v>
      </c>
      <c r="AV285" s="98">
        <f t="shared" si="94"/>
        <v>243.36</v>
      </c>
      <c r="AW285" s="67" t="s">
        <v>141</v>
      </c>
      <c r="AX285" s="32" t="s">
        <v>141</v>
      </c>
      <c r="AY285" s="32" t="s">
        <v>141</v>
      </c>
      <c r="AZ285" s="32" t="s">
        <v>141</v>
      </c>
      <c r="BA285" s="11"/>
    </row>
    <row r="286" spans="1:53" ht="14.25">
      <c r="A286" s="14">
        <v>86</v>
      </c>
      <c r="B286" s="14" t="s">
        <v>57</v>
      </c>
      <c r="C286" s="13">
        <v>12</v>
      </c>
      <c r="D286" s="13">
        <v>492.5</v>
      </c>
      <c r="E286" s="31">
        <v>20186.6</v>
      </c>
      <c r="F286" s="32" t="s">
        <v>141</v>
      </c>
      <c r="G286" s="31">
        <v>20186.6</v>
      </c>
      <c r="H286" s="31">
        <v>21756.77</v>
      </c>
      <c r="I286" s="33">
        <f t="shared" si="82"/>
        <v>7137.214775725593</v>
      </c>
      <c r="J286" s="33">
        <v>0</v>
      </c>
      <c r="K286" s="31">
        <f t="shared" si="86"/>
        <v>7137.214775725593</v>
      </c>
      <c r="L286" s="31">
        <f t="shared" si="83"/>
        <v>7692.367229551452</v>
      </c>
      <c r="M286" s="31">
        <f t="shared" si="89"/>
        <v>7137.214775725593</v>
      </c>
      <c r="N286" s="31">
        <f t="shared" si="84"/>
        <v>11558.026912928759</v>
      </c>
      <c r="O286" s="31">
        <v>0</v>
      </c>
      <c r="P286" s="31">
        <f t="shared" si="87"/>
        <v>11558.026912928759</v>
      </c>
      <c r="Q286" s="31">
        <f t="shared" si="85"/>
        <v>12457.042453825858</v>
      </c>
      <c r="R286" s="31">
        <f t="shared" si="90"/>
        <v>11558.026912928759</v>
      </c>
      <c r="S286" s="31">
        <f t="shared" si="97"/>
        <v>1491.3583113456464</v>
      </c>
      <c r="T286" s="31">
        <v>0</v>
      </c>
      <c r="U286" s="31">
        <f t="shared" si="98"/>
        <v>1491.3583113456464</v>
      </c>
      <c r="V286" s="31">
        <f t="shared" si="99"/>
        <v>1607.3603166226915</v>
      </c>
      <c r="W286" s="63">
        <f t="shared" si="91"/>
        <v>1491.3583113456464</v>
      </c>
      <c r="X286" s="75">
        <v>11495.76</v>
      </c>
      <c r="Y286" s="32" t="s">
        <v>141</v>
      </c>
      <c r="Z286" s="31">
        <v>11495.76</v>
      </c>
      <c r="AA286" s="31">
        <v>11923.73</v>
      </c>
      <c r="AB286" s="31">
        <v>11495.76</v>
      </c>
      <c r="AC286" s="75">
        <v>2291.24</v>
      </c>
      <c r="AD286" s="32" t="s">
        <v>141</v>
      </c>
      <c r="AE286" s="31">
        <v>2291.24</v>
      </c>
      <c r="AF286" s="31">
        <v>1400.35</v>
      </c>
      <c r="AG286" s="98">
        <f t="shared" si="92"/>
        <v>2291.24</v>
      </c>
      <c r="AH286" s="75" t="s">
        <v>141</v>
      </c>
      <c r="AI286" s="32" t="s">
        <v>141</v>
      </c>
      <c r="AJ286" s="31" t="s">
        <v>141</v>
      </c>
      <c r="AK286" s="31" t="s">
        <v>141</v>
      </c>
      <c r="AL286" s="99" t="str">
        <f t="shared" si="93"/>
        <v>0, 00</v>
      </c>
      <c r="AM286" s="75">
        <v>6844</v>
      </c>
      <c r="AN286" s="31" t="s">
        <v>141</v>
      </c>
      <c r="AO286" s="31">
        <v>6844</v>
      </c>
      <c r="AP286" s="31">
        <v>6509.83</v>
      </c>
      <c r="AQ286" s="98">
        <f t="shared" si="88"/>
        <v>6844</v>
      </c>
      <c r="AR286" s="75">
        <v>311.1</v>
      </c>
      <c r="AS286" s="32" t="s">
        <v>141</v>
      </c>
      <c r="AT286" s="31">
        <v>311.1</v>
      </c>
      <c r="AU286" s="31">
        <v>290.19</v>
      </c>
      <c r="AV286" s="98">
        <f t="shared" si="94"/>
        <v>311.1</v>
      </c>
      <c r="AW286" s="67" t="s">
        <v>141</v>
      </c>
      <c r="AX286" s="32" t="s">
        <v>141</v>
      </c>
      <c r="AY286" s="32" t="s">
        <v>141</v>
      </c>
      <c r="AZ286" s="32" t="s">
        <v>141</v>
      </c>
      <c r="BA286" s="11"/>
    </row>
    <row r="287" spans="1:53" ht="14.25">
      <c r="A287" s="14">
        <v>87</v>
      </c>
      <c r="B287" s="14" t="s">
        <v>57</v>
      </c>
      <c r="C287" s="13">
        <v>14</v>
      </c>
      <c r="D287" s="13">
        <v>377.5</v>
      </c>
      <c r="E287" s="31">
        <v>15391.46</v>
      </c>
      <c r="F287" s="32" t="s">
        <v>141</v>
      </c>
      <c r="G287" s="31">
        <v>15391.46</v>
      </c>
      <c r="H287" s="31">
        <v>11094.48</v>
      </c>
      <c r="I287" s="33">
        <f t="shared" si="82"/>
        <v>5441.835461741425</v>
      </c>
      <c r="J287" s="33">
        <v>0</v>
      </c>
      <c r="K287" s="31">
        <f t="shared" si="86"/>
        <v>5441.835461741425</v>
      </c>
      <c r="L287" s="31">
        <f t="shared" si="83"/>
        <v>3922.5865963060687</v>
      </c>
      <c r="M287" s="31">
        <f t="shared" si="89"/>
        <v>5441.835461741425</v>
      </c>
      <c r="N287" s="31">
        <f t="shared" si="84"/>
        <v>8812.524591029023</v>
      </c>
      <c r="O287" s="31">
        <v>0</v>
      </c>
      <c r="P287" s="31">
        <f t="shared" si="87"/>
        <v>8812.524591029023</v>
      </c>
      <c r="Q287" s="31">
        <f t="shared" si="85"/>
        <v>6352.248443271767</v>
      </c>
      <c r="R287" s="31">
        <f t="shared" si="90"/>
        <v>8812.524591029023</v>
      </c>
      <c r="S287" s="31">
        <f t="shared" si="97"/>
        <v>1137.0999472295516</v>
      </c>
      <c r="T287" s="31">
        <v>0</v>
      </c>
      <c r="U287" s="31">
        <f t="shared" si="98"/>
        <v>1137.0999472295516</v>
      </c>
      <c r="V287" s="31">
        <f t="shared" si="99"/>
        <v>819.6449604221636</v>
      </c>
      <c r="W287" s="63">
        <f t="shared" si="91"/>
        <v>1137.0999472295516</v>
      </c>
      <c r="X287" s="75">
        <v>8765.16</v>
      </c>
      <c r="Y287" s="32" t="s">
        <v>141</v>
      </c>
      <c r="Z287" s="31">
        <v>8765.16</v>
      </c>
      <c r="AA287" s="31">
        <v>6022.23</v>
      </c>
      <c r="AB287" s="31">
        <v>8765.16</v>
      </c>
      <c r="AC287" s="75">
        <v>1746.98</v>
      </c>
      <c r="AD287" s="32" t="s">
        <v>141</v>
      </c>
      <c r="AE287" s="31">
        <v>1746.98</v>
      </c>
      <c r="AF287" s="31">
        <v>608.67</v>
      </c>
      <c r="AG287" s="98">
        <f t="shared" si="92"/>
        <v>1746.98</v>
      </c>
      <c r="AH287" s="77" t="s">
        <v>141</v>
      </c>
      <c r="AI287" s="32" t="s">
        <v>141</v>
      </c>
      <c r="AJ287" s="32" t="s">
        <v>141</v>
      </c>
      <c r="AK287" s="32" t="s">
        <v>141</v>
      </c>
      <c r="AL287" s="99" t="str">
        <f t="shared" si="93"/>
        <v>0, 00</v>
      </c>
      <c r="AM287" s="75">
        <v>5218.12</v>
      </c>
      <c r="AN287" s="32" t="s">
        <v>141</v>
      </c>
      <c r="AO287" s="31">
        <v>5218.12</v>
      </c>
      <c r="AP287" s="31">
        <v>3260.06</v>
      </c>
      <c r="AQ287" s="98">
        <f t="shared" si="88"/>
        <v>5218.12</v>
      </c>
      <c r="AR287" s="75">
        <v>237.2</v>
      </c>
      <c r="AS287" s="32" t="s">
        <v>141</v>
      </c>
      <c r="AT287" s="31">
        <v>237.2</v>
      </c>
      <c r="AU287" s="31">
        <v>133.27</v>
      </c>
      <c r="AV287" s="98">
        <f t="shared" si="94"/>
        <v>237.2</v>
      </c>
      <c r="AW287" s="67" t="s">
        <v>141</v>
      </c>
      <c r="AX287" s="32" t="s">
        <v>141</v>
      </c>
      <c r="AY287" s="32" t="s">
        <v>141</v>
      </c>
      <c r="AZ287" s="32" t="s">
        <v>141</v>
      </c>
      <c r="BA287" s="11"/>
    </row>
    <row r="288" spans="1:53" ht="14.25">
      <c r="A288" s="14">
        <v>88</v>
      </c>
      <c r="B288" s="14" t="s">
        <v>58</v>
      </c>
      <c r="C288" s="13">
        <v>2</v>
      </c>
      <c r="D288" s="13">
        <v>67.9</v>
      </c>
      <c r="E288" s="32" t="s">
        <v>141</v>
      </c>
      <c r="F288" s="32" t="s">
        <v>141</v>
      </c>
      <c r="G288" s="32" t="s">
        <v>141</v>
      </c>
      <c r="H288" s="32" t="s">
        <v>158</v>
      </c>
      <c r="I288" s="33">
        <v>0</v>
      </c>
      <c r="J288" s="33">
        <v>0</v>
      </c>
      <c r="K288" s="31">
        <v>0</v>
      </c>
      <c r="L288" s="31">
        <v>0</v>
      </c>
      <c r="M288" s="31">
        <f t="shared" si="89"/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f t="shared" si="90"/>
        <v>0</v>
      </c>
      <c r="S288" s="31">
        <v>0</v>
      </c>
      <c r="T288" s="31">
        <v>0</v>
      </c>
      <c r="U288" s="31">
        <v>0</v>
      </c>
      <c r="V288" s="31">
        <v>0</v>
      </c>
      <c r="W288" s="63">
        <f t="shared" si="91"/>
        <v>0</v>
      </c>
      <c r="X288" s="77" t="s">
        <v>141</v>
      </c>
      <c r="Y288" s="32" t="s">
        <v>141</v>
      </c>
      <c r="Z288" s="32" t="s">
        <v>141</v>
      </c>
      <c r="AA288" s="32" t="s">
        <v>141</v>
      </c>
      <c r="AB288" s="32" t="s">
        <v>141</v>
      </c>
      <c r="AC288" s="77" t="s">
        <v>141</v>
      </c>
      <c r="AD288" s="32" t="s">
        <v>141</v>
      </c>
      <c r="AE288" s="32" t="s">
        <v>141</v>
      </c>
      <c r="AF288" s="32" t="s">
        <v>141</v>
      </c>
      <c r="AG288" s="98" t="str">
        <f t="shared" si="92"/>
        <v>0, 00</v>
      </c>
      <c r="AH288" s="75">
        <v>2296.92</v>
      </c>
      <c r="AI288" s="32" t="s">
        <v>141</v>
      </c>
      <c r="AJ288" s="31">
        <v>2296.92</v>
      </c>
      <c r="AK288" s="31">
        <v>2771.91</v>
      </c>
      <c r="AL288" s="99">
        <f t="shared" si="93"/>
        <v>2296.92</v>
      </c>
      <c r="AM288" s="75" t="s">
        <v>141</v>
      </c>
      <c r="AN288" s="31" t="s">
        <v>142</v>
      </c>
      <c r="AO288" s="31" t="s">
        <v>141</v>
      </c>
      <c r="AP288" s="31" t="s">
        <v>141</v>
      </c>
      <c r="AQ288" s="98" t="str">
        <f t="shared" si="88"/>
        <v>0, 00</v>
      </c>
      <c r="AR288" s="75" t="s">
        <v>141</v>
      </c>
      <c r="AS288" s="31" t="s">
        <v>141</v>
      </c>
      <c r="AT288" s="31" t="s">
        <v>141</v>
      </c>
      <c r="AU288" s="31" t="s">
        <v>141</v>
      </c>
      <c r="AV288" s="98" t="str">
        <f t="shared" si="94"/>
        <v>0, 00</v>
      </c>
      <c r="AW288" s="66" t="s">
        <v>141</v>
      </c>
      <c r="AX288" s="31" t="s">
        <v>141</v>
      </c>
      <c r="AY288" s="31" t="s">
        <v>141</v>
      </c>
      <c r="AZ288" s="31" t="s">
        <v>141</v>
      </c>
      <c r="BA288" s="11"/>
    </row>
    <row r="289" spans="1:53" ht="14.25">
      <c r="A289" s="14">
        <v>89</v>
      </c>
      <c r="B289" s="14" t="s">
        <v>58</v>
      </c>
      <c r="C289" s="13">
        <v>4</v>
      </c>
      <c r="D289" s="13">
        <v>91.6</v>
      </c>
      <c r="E289" s="32" t="s">
        <v>141</v>
      </c>
      <c r="F289" s="32" t="s">
        <v>141</v>
      </c>
      <c r="G289" s="32" t="s">
        <v>141</v>
      </c>
      <c r="H289" s="32" t="s">
        <v>141</v>
      </c>
      <c r="I289" s="33">
        <v>0</v>
      </c>
      <c r="J289" s="33">
        <v>0</v>
      </c>
      <c r="K289" s="31">
        <v>0</v>
      </c>
      <c r="L289" s="31">
        <v>0</v>
      </c>
      <c r="M289" s="31">
        <f t="shared" si="89"/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f t="shared" si="90"/>
        <v>0</v>
      </c>
      <c r="S289" s="31">
        <v>0</v>
      </c>
      <c r="T289" s="31">
        <v>0</v>
      </c>
      <c r="U289" s="31">
        <v>0</v>
      </c>
      <c r="V289" s="31">
        <v>0</v>
      </c>
      <c r="W289" s="63">
        <f t="shared" si="91"/>
        <v>0</v>
      </c>
      <c r="X289" s="77" t="s">
        <v>141</v>
      </c>
      <c r="Y289" s="32" t="s">
        <v>141</v>
      </c>
      <c r="Z289" s="32" t="s">
        <v>141</v>
      </c>
      <c r="AA289" s="32" t="s">
        <v>141</v>
      </c>
      <c r="AB289" s="32" t="s">
        <v>141</v>
      </c>
      <c r="AC289" s="77" t="s">
        <v>141</v>
      </c>
      <c r="AD289" s="32" t="s">
        <v>141</v>
      </c>
      <c r="AE289" s="32" t="s">
        <v>141</v>
      </c>
      <c r="AF289" s="32" t="s">
        <v>141</v>
      </c>
      <c r="AG289" s="98" t="str">
        <f t="shared" si="92"/>
        <v>0, 00</v>
      </c>
      <c r="AH289" s="75">
        <v>2115</v>
      </c>
      <c r="AI289" s="32" t="s">
        <v>141</v>
      </c>
      <c r="AJ289" s="31">
        <v>2115</v>
      </c>
      <c r="AK289" s="31">
        <v>2158.04</v>
      </c>
      <c r="AL289" s="99">
        <f t="shared" si="93"/>
        <v>2115</v>
      </c>
      <c r="AM289" s="77" t="s">
        <v>141</v>
      </c>
      <c r="AN289" s="32" t="s">
        <v>141</v>
      </c>
      <c r="AO289" s="32" t="s">
        <v>141</v>
      </c>
      <c r="AP289" s="32" t="s">
        <v>141</v>
      </c>
      <c r="AQ289" s="98" t="str">
        <f t="shared" si="88"/>
        <v>0, 00</v>
      </c>
      <c r="AR289" s="77" t="s">
        <v>141</v>
      </c>
      <c r="AS289" s="32" t="s">
        <v>141</v>
      </c>
      <c r="AT289" s="32" t="s">
        <v>141</v>
      </c>
      <c r="AU289" s="32" t="s">
        <v>141</v>
      </c>
      <c r="AV289" s="98" t="str">
        <f t="shared" si="94"/>
        <v>0, 00</v>
      </c>
      <c r="AW289" s="67" t="s">
        <v>141</v>
      </c>
      <c r="AX289" s="32" t="s">
        <v>141</v>
      </c>
      <c r="AY289" s="32" t="s">
        <v>141</v>
      </c>
      <c r="AZ289" s="32" t="s">
        <v>141</v>
      </c>
      <c r="BA289" s="11"/>
    </row>
    <row r="290" spans="1:53" ht="14.25">
      <c r="A290" s="14">
        <v>90</v>
      </c>
      <c r="B290" s="14" t="s">
        <v>58</v>
      </c>
      <c r="C290" s="13">
        <v>5</v>
      </c>
      <c r="D290" s="13">
        <v>211.1</v>
      </c>
      <c r="E290" s="31">
        <v>13547.62</v>
      </c>
      <c r="F290" s="32" t="s">
        <v>141</v>
      </c>
      <c r="G290" s="31">
        <v>13547.62</v>
      </c>
      <c r="H290" s="34">
        <v>10247.23</v>
      </c>
      <c r="I290" s="33">
        <f t="shared" si="82"/>
        <v>4789.923693931399</v>
      </c>
      <c r="J290" s="33">
        <v>0</v>
      </c>
      <c r="K290" s="31">
        <f t="shared" si="86"/>
        <v>4789.923693931399</v>
      </c>
      <c r="L290" s="31">
        <f t="shared" si="83"/>
        <v>3623.0311873350925</v>
      </c>
      <c r="M290" s="31">
        <f t="shared" si="89"/>
        <v>4789.923693931399</v>
      </c>
      <c r="N290" s="31">
        <f t="shared" si="84"/>
        <v>7756.81672823219</v>
      </c>
      <c r="O290" s="31">
        <v>0</v>
      </c>
      <c r="P290" s="31">
        <f t="shared" si="87"/>
        <v>7756.81672823219</v>
      </c>
      <c r="Q290" s="31">
        <f t="shared" si="85"/>
        <v>5867.1475197889185</v>
      </c>
      <c r="R290" s="31">
        <f t="shared" si="90"/>
        <v>7756.81672823219</v>
      </c>
      <c r="S290" s="31">
        <f>E290/3.79*0.28</f>
        <v>1000.8795778364118</v>
      </c>
      <c r="T290" s="31">
        <v>0</v>
      </c>
      <c r="U290" s="31">
        <f aca="true" t="shared" si="100" ref="U290:V292">G290/3.79*0.28</f>
        <v>1000.8795778364118</v>
      </c>
      <c r="V290" s="31">
        <f t="shared" si="100"/>
        <v>757.0512928759895</v>
      </c>
      <c r="W290" s="63">
        <f t="shared" si="91"/>
        <v>1000.8795778364118</v>
      </c>
      <c r="X290" s="75">
        <v>1101.12</v>
      </c>
      <c r="Y290" s="32" t="s">
        <v>141</v>
      </c>
      <c r="Z290" s="31">
        <v>1101.12</v>
      </c>
      <c r="AA290" s="31">
        <v>1001.32</v>
      </c>
      <c r="AB290" s="31">
        <v>1101.12</v>
      </c>
      <c r="AC290" s="75">
        <v>977.2</v>
      </c>
      <c r="AD290" s="32" t="s">
        <v>141</v>
      </c>
      <c r="AE290" s="31">
        <v>977.2</v>
      </c>
      <c r="AF290" s="31">
        <v>769.25</v>
      </c>
      <c r="AG290" s="98">
        <f t="shared" si="92"/>
        <v>977.2</v>
      </c>
      <c r="AH290" s="77" t="s">
        <v>141</v>
      </c>
      <c r="AI290" s="32" t="s">
        <v>141</v>
      </c>
      <c r="AJ290" s="32" t="s">
        <v>141</v>
      </c>
      <c r="AK290" s="32" t="s">
        <v>141</v>
      </c>
      <c r="AL290" s="99" t="str">
        <f t="shared" si="93"/>
        <v>0, 00</v>
      </c>
      <c r="AM290" s="75">
        <v>2311.14</v>
      </c>
      <c r="AN290" s="32" t="s">
        <v>141</v>
      </c>
      <c r="AO290" s="31">
        <v>2311.14</v>
      </c>
      <c r="AP290" s="31">
        <v>1435.2</v>
      </c>
      <c r="AQ290" s="98">
        <f t="shared" si="88"/>
        <v>2311.14</v>
      </c>
      <c r="AR290" s="75">
        <v>132.68</v>
      </c>
      <c r="AS290" s="32" t="s">
        <v>141</v>
      </c>
      <c r="AT290" s="31">
        <v>132.68</v>
      </c>
      <c r="AU290" s="31">
        <v>172.32</v>
      </c>
      <c r="AV290" s="98">
        <f t="shared" si="94"/>
        <v>132.68</v>
      </c>
      <c r="AW290" s="67" t="s">
        <v>141</v>
      </c>
      <c r="AX290" s="32" t="s">
        <v>141</v>
      </c>
      <c r="AY290" s="32" t="s">
        <v>141</v>
      </c>
      <c r="AZ290" s="32" t="s">
        <v>141</v>
      </c>
      <c r="BA290" s="11"/>
    </row>
    <row r="291" spans="1:53" ht="14.25">
      <c r="A291" s="14">
        <v>91</v>
      </c>
      <c r="B291" s="14" t="s">
        <v>58</v>
      </c>
      <c r="C291" s="13">
        <v>8</v>
      </c>
      <c r="D291" s="13">
        <v>198.6</v>
      </c>
      <c r="E291" s="31">
        <v>14211.62</v>
      </c>
      <c r="F291" s="32">
        <v>66</v>
      </c>
      <c r="G291" s="31">
        <v>14145.62</v>
      </c>
      <c r="H291" s="31">
        <v>21421.92</v>
      </c>
      <c r="I291" s="33">
        <f t="shared" si="82"/>
        <v>5024.688865435356</v>
      </c>
      <c r="J291" s="33">
        <f>F291/3.79*1.34</f>
        <v>23.33509234828496</v>
      </c>
      <c r="K291" s="31">
        <f t="shared" si="86"/>
        <v>5001.353773087071</v>
      </c>
      <c r="L291" s="31">
        <f t="shared" si="83"/>
        <v>7573.976992084432</v>
      </c>
      <c r="M291" s="31">
        <f t="shared" si="89"/>
        <v>5001.353773087071</v>
      </c>
      <c r="N291" s="31">
        <f t="shared" si="84"/>
        <v>8136.996147757255</v>
      </c>
      <c r="O291" s="31">
        <f>F291/3.79*2.17</f>
        <v>37.78891820580475</v>
      </c>
      <c r="P291" s="31">
        <f t="shared" si="87"/>
        <v>8099.207229551451</v>
      </c>
      <c r="Q291" s="31">
        <f t="shared" si="85"/>
        <v>12265.320949868072</v>
      </c>
      <c r="R291" s="31">
        <f t="shared" si="90"/>
        <v>8099.207229551451</v>
      </c>
      <c r="S291" s="31">
        <f>E291/3.79*0.28</f>
        <v>1049.934986807388</v>
      </c>
      <c r="T291" s="31">
        <f>F291/3.79*0.28</f>
        <v>4.875989445910291</v>
      </c>
      <c r="U291" s="31">
        <f t="shared" si="100"/>
        <v>1045.0589973614776</v>
      </c>
      <c r="V291" s="31">
        <f t="shared" si="100"/>
        <v>1582.6220580474933</v>
      </c>
      <c r="W291" s="63">
        <f t="shared" si="91"/>
        <v>1045.0589973614776</v>
      </c>
      <c r="X291" s="77" t="s">
        <v>141</v>
      </c>
      <c r="Y291" s="32" t="s">
        <v>141</v>
      </c>
      <c r="Z291" s="32" t="s">
        <v>141</v>
      </c>
      <c r="AA291" s="32" t="s">
        <v>141</v>
      </c>
      <c r="AB291" s="32" t="s">
        <v>141</v>
      </c>
      <c r="AC291" s="75">
        <v>949.36</v>
      </c>
      <c r="AD291" s="32" t="s">
        <v>141</v>
      </c>
      <c r="AE291" s="31">
        <v>949.36</v>
      </c>
      <c r="AF291" s="31">
        <v>436.05</v>
      </c>
      <c r="AG291" s="98">
        <f t="shared" si="92"/>
        <v>949.36</v>
      </c>
      <c r="AH291" s="77" t="s">
        <v>141</v>
      </c>
      <c r="AI291" s="32" t="s">
        <v>141</v>
      </c>
      <c r="AJ291" s="32" t="s">
        <v>141</v>
      </c>
      <c r="AK291" s="32" t="s">
        <v>141</v>
      </c>
      <c r="AL291" s="99" t="str">
        <f t="shared" si="93"/>
        <v>0, 00</v>
      </c>
      <c r="AM291" s="75">
        <v>2647.32</v>
      </c>
      <c r="AN291" s="32" t="s">
        <v>141</v>
      </c>
      <c r="AO291" s="31">
        <v>2647.32</v>
      </c>
      <c r="AP291" s="31">
        <v>3710.6</v>
      </c>
      <c r="AQ291" s="98">
        <f t="shared" si="88"/>
        <v>2647.32</v>
      </c>
      <c r="AR291" s="77">
        <v>128.9</v>
      </c>
      <c r="AS291" s="32" t="s">
        <v>141</v>
      </c>
      <c r="AT291" s="31">
        <v>128.9</v>
      </c>
      <c r="AU291" s="31">
        <v>67.97</v>
      </c>
      <c r="AV291" s="98">
        <f t="shared" si="94"/>
        <v>128.9</v>
      </c>
      <c r="AW291" s="67" t="s">
        <v>141</v>
      </c>
      <c r="AX291" s="32" t="s">
        <v>141</v>
      </c>
      <c r="AY291" s="32" t="s">
        <v>141</v>
      </c>
      <c r="AZ291" s="32" t="s">
        <v>141</v>
      </c>
      <c r="BA291" s="11"/>
    </row>
    <row r="292" spans="1:53" ht="14.25">
      <c r="A292" s="14">
        <v>92</v>
      </c>
      <c r="B292" s="14" t="s">
        <v>58</v>
      </c>
      <c r="C292" s="13">
        <v>9</v>
      </c>
      <c r="D292" s="13">
        <v>85.6</v>
      </c>
      <c r="E292" s="31">
        <v>6180.36</v>
      </c>
      <c r="F292" s="32" t="s">
        <v>141</v>
      </c>
      <c r="G292" s="31">
        <v>6180.36</v>
      </c>
      <c r="H292" s="31">
        <v>2354.62</v>
      </c>
      <c r="I292" s="33">
        <f t="shared" si="82"/>
        <v>2185.140474934037</v>
      </c>
      <c r="J292" s="33">
        <v>0</v>
      </c>
      <c r="K292" s="31">
        <f t="shared" si="86"/>
        <v>2185.140474934037</v>
      </c>
      <c r="L292" s="31">
        <f t="shared" si="83"/>
        <v>832.5041688654354</v>
      </c>
      <c r="M292" s="31">
        <f t="shared" si="89"/>
        <v>2185.140474934037</v>
      </c>
      <c r="N292" s="31">
        <f t="shared" si="84"/>
        <v>3538.623007915567</v>
      </c>
      <c r="O292" s="31">
        <v>0</v>
      </c>
      <c r="P292" s="31">
        <f t="shared" si="87"/>
        <v>3538.623007915567</v>
      </c>
      <c r="Q292" s="31">
        <f t="shared" si="85"/>
        <v>1348.1597361477573</v>
      </c>
      <c r="R292" s="31">
        <f t="shared" si="90"/>
        <v>3538.623007915567</v>
      </c>
      <c r="S292" s="31">
        <f>E292/3.79*0.28</f>
        <v>456.5965171503958</v>
      </c>
      <c r="T292" s="31">
        <v>0</v>
      </c>
      <c r="U292" s="31">
        <f t="shared" si="100"/>
        <v>456.5965171503958</v>
      </c>
      <c r="V292" s="31">
        <f t="shared" si="100"/>
        <v>173.95609498680741</v>
      </c>
      <c r="W292" s="63">
        <f t="shared" si="91"/>
        <v>456.5965171503958</v>
      </c>
      <c r="X292" s="77" t="s">
        <v>141</v>
      </c>
      <c r="Y292" s="32" t="s">
        <v>141</v>
      </c>
      <c r="Z292" s="32" t="s">
        <v>141</v>
      </c>
      <c r="AA292" s="32" t="s">
        <v>141</v>
      </c>
      <c r="AB292" s="32" t="s">
        <v>141</v>
      </c>
      <c r="AC292" s="75">
        <v>403.22</v>
      </c>
      <c r="AD292" s="32" t="s">
        <v>141</v>
      </c>
      <c r="AE292" s="31">
        <v>403.22</v>
      </c>
      <c r="AF292" s="31">
        <v>96.47</v>
      </c>
      <c r="AG292" s="98">
        <f t="shared" si="92"/>
        <v>403.22</v>
      </c>
      <c r="AH292" s="77" t="s">
        <v>141</v>
      </c>
      <c r="AI292" s="32" t="s">
        <v>141</v>
      </c>
      <c r="AJ292" s="32" t="s">
        <v>141</v>
      </c>
      <c r="AK292" s="32" t="s">
        <v>141</v>
      </c>
      <c r="AL292" s="99" t="str">
        <f t="shared" si="93"/>
        <v>0, 00</v>
      </c>
      <c r="AM292" s="75">
        <v>1204.38</v>
      </c>
      <c r="AN292" s="32" t="s">
        <v>141</v>
      </c>
      <c r="AO292" s="31">
        <v>1204.38</v>
      </c>
      <c r="AP292" s="31">
        <v>422.85</v>
      </c>
      <c r="AQ292" s="98">
        <f t="shared" si="88"/>
        <v>1204.38</v>
      </c>
      <c r="AR292" s="77" t="s">
        <v>141</v>
      </c>
      <c r="AS292" s="32" t="s">
        <v>141</v>
      </c>
      <c r="AT292" s="32" t="s">
        <v>141</v>
      </c>
      <c r="AU292" s="32" t="s">
        <v>141</v>
      </c>
      <c r="AV292" s="98" t="str">
        <f t="shared" si="94"/>
        <v>0, 00</v>
      </c>
      <c r="AW292" s="67" t="s">
        <v>141</v>
      </c>
      <c r="AX292" s="32" t="s">
        <v>141</v>
      </c>
      <c r="AY292" s="32" t="s">
        <v>141</v>
      </c>
      <c r="AZ292" s="32" t="s">
        <v>141</v>
      </c>
      <c r="BA292" s="11"/>
    </row>
    <row r="293" spans="1:53" ht="14.25">
      <c r="A293" s="14">
        <v>93</v>
      </c>
      <c r="B293" s="14" t="s">
        <v>58</v>
      </c>
      <c r="C293" s="13">
        <v>10</v>
      </c>
      <c r="D293" s="13">
        <v>41.8</v>
      </c>
      <c r="E293" s="32" t="s">
        <v>141</v>
      </c>
      <c r="F293" s="32" t="s">
        <v>141</v>
      </c>
      <c r="G293" s="32" t="s">
        <v>141</v>
      </c>
      <c r="H293" s="32" t="s">
        <v>141</v>
      </c>
      <c r="I293" s="33">
        <v>0</v>
      </c>
      <c r="J293" s="33">
        <v>0</v>
      </c>
      <c r="K293" s="31">
        <v>0</v>
      </c>
      <c r="L293" s="31">
        <v>0</v>
      </c>
      <c r="M293" s="31">
        <f t="shared" si="89"/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f t="shared" si="90"/>
        <v>0</v>
      </c>
      <c r="S293" s="31">
        <v>0</v>
      </c>
      <c r="T293" s="31">
        <v>0</v>
      </c>
      <c r="U293" s="31">
        <v>0</v>
      </c>
      <c r="V293" s="31">
        <v>0</v>
      </c>
      <c r="W293" s="63">
        <f t="shared" si="91"/>
        <v>0</v>
      </c>
      <c r="X293" s="77" t="s">
        <v>141</v>
      </c>
      <c r="Y293" s="32" t="s">
        <v>141</v>
      </c>
      <c r="Z293" s="32" t="s">
        <v>141</v>
      </c>
      <c r="AA293" s="32" t="s">
        <v>141</v>
      </c>
      <c r="AB293" s="32" t="s">
        <v>141</v>
      </c>
      <c r="AC293" s="77" t="s">
        <v>141</v>
      </c>
      <c r="AD293" s="32" t="s">
        <v>141</v>
      </c>
      <c r="AE293" s="32" t="s">
        <v>141</v>
      </c>
      <c r="AF293" s="32" t="s">
        <v>141</v>
      </c>
      <c r="AG293" s="98" t="str">
        <f t="shared" si="92"/>
        <v>0, 00</v>
      </c>
      <c r="AH293" s="75">
        <v>2034.28</v>
      </c>
      <c r="AI293" s="32">
        <v>243.04</v>
      </c>
      <c r="AJ293" s="31">
        <v>1791.24</v>
      </c>
      <c r="AK293" s="31">
        <v>1698.1</v>
      </c>
      <c r="AL293" s="99">
        <f t="shared" si="93"/>
        <v>1791.24</v>
      </c>
      <c r="AM293" s="77" t="s">
        <v>141</v>
      </c>
      <c r="AN293" s="32" t="s">
        <v>141</v>
      </c>
      <c r="AO293" s="32" t="s">
        <v>141</v>
      </c>
      <c r="AP293" s="32" t="s">
        <v>141</v>
      </c>
      <c r="AQ293" s="98" t="str">
        <f t="shared" si="88"/>
        <v>0, 00</v>
      </c>
      <c r="AR293" s="77" t="s">
        <v>141</v>
      </c>
      <c r="AS293" s="32" t="s">
        <v>141</v>
      </c>
      <c r="AT293" s="31" t="s">
        <v>141</v>
      </c>
      <c r="AU293" s="31" t="s">
        <v>141</v>
      </c>
      <c r="AV293" s="98" t="str">
        <f t="shared" si="94"/>
        <v>0, 00</v>
      </c>
      <c r="AW293" s="67" t="s">
        <v>141</v>
      </c>
      <c r="AX293" s="32" t="s">
        <v>141</v>
      </c>
      <c r="AY293" s="32" t="s">
        <v>141</v>
      </c>
      <c r="AZ293" s="32" t="s">
        <v>141</v>
      </c>
      <c r="BA293" s="11"/>
    </row>
    <row r="294" spans="1:53" ht="14.25">
      <c r="A294" s="14">
        <v>94</v>
      </c>
      <c r="B294" s="14" t="s">
        <v>58</v>
      </c>
      <c r="C294" s="13">
        <v>11</v>
      </c>
      <c r="D294" s="13">
        <v>83.6</v>
      </c>
      <c r="E294" s="31">
        <v>5945.6</v>
      </c>
      <c r="F294" s="32" t="s">
        <v>141</v>
      </c>
      <c r="G294" s="31">
        <v>5945.6</v>
      </c>
      <c r="H294" s="31">
        <v>7189.29</v>
      </c>
      <c r="I294" s="33">
        <f t="shared" si="82"/>
        <v>2102.138258575198</v>
      </c>
      <c r="J294" s="33">
        <v>0</v>
      </c>
      <c r="K294" s="31">
        <f t="shared" si="86"/>
        <v>2102.138258575198</v>
      </c>
      <c r="L294" s="31">
        <f t="shared" si="83"/>
        <v>2541.859788918206</v>
      </c>
      <c r="M294" s="31">
        <f t="shared" si="89"/>
        <v>2102.138258575198</v>
      </c>
      <c r="N294" s="31">
        <f t="shared" si="84"/>
        <v>3404.208970976253</v>
      </c>
      <c r="O294" s="31">
        <v>0</v>
      </c>
      <c r="P294" s="31">
        <f t="shared" si="87"/>
        <v>3404.208970976253</v>
      </c>
      <c r="Q294" s="31">
        <f t="shared" si="85"/>
        <v>4116.295329815303</v>
      </c>
      <c r="R294" s="31">
        <f t="shared" si="90"/>
        <v>3404.208970976253</v>
      </c>
      <c r="S294" s="31">
        <f aca="true" t="shared" si="101" ref="S294:S309">E294/3.79*0.28</f>
        <v>439.25277044854886</v>
      </c>
      <c r="T294" s="31">
        <v>0</v>
      </c>
      <c r="U294" s="31">
        <f aca="true" t="shared" si="102" ref="U294:U305">G294/3.79*0.28</f>
        <v>439.25277044854886</v>
      </c>
      <c r="V294" s="31">
        <f aca="true" t="shared" si="103" ref="V294:V305">H294/3.79*0.28</f>
        <v>531.1348812664909</v>
      </c>
      <c r="W294" s="63">
        <f t="shared" si="91"/>
        <v>439.25277044854886</v>
      </c>
      <c r="X294" s="77" t="s">
        <v>141</v>
      </c>
      <c r="Y294" s="32" t="s">
        <v>141</v>
      </c>
      <c r="Z294" s="32" t="s">
        <v>141</v>
      </c>
      <c r="AA294" s="32" t="s">
        <v>141</v>
      </c>
      <c r="AB294" s="32" t="s">
        <v>141</v>
      </c>
      <c r="AC294" s="75">
        <v>387.9</v>
      </c>
      <c r="AD294" s="32" t="s">
        <v>141</v>
      </c>
      <c r="AE294" s="31">
        <v>387.9</v>
      </c>
      <c r="AF294" s="31">
        <v>284.47</v>
      </c>
      <c r="AG294" s="98">
        <f t="shared" si="92"/>
        <v>387.9</v>
      </c>
      <c r="AH294" s="77" t="s">
        <v>141</v>
      </c>
      <c r="AI294" s="32" t="s">
        <v>141</v>
      </c>
      <c r="AJ294" s="32" t="s">
        <v>141</v>
      </c>
      <c r="AK294" s="32" t="s">
        <v>141</v>
      </c>
      <c r="AL294" s="99" t="str">
        <f t="shared" si="93"/>
        <v>0, 00</v>
      </c>
      <c r="AM294" s="75">
        <v>1158.72</v>
      </c>
      <c r="AN294" s="32" t="s">
        <v>141</v>
      </c>
      <c r="AO294" s="31">
        <v>1158.72</v>
      </c>
      <c r="AP294" s="31">
        <v>1295.04</v>
      </c>
      <c r="AQ294" s="98">
        <f t="shared" si="88"/>
        <v>1158.72</v>
      </c>
      <c r="AR294" s="77" t="s">
        <v>141</v>
      </c>
      <c r="AS294" s="32" t="s">
        <v>141</v>
      </c>
      <c r="AT294" s="31" t="s">
        <v>141</v>
      </c>
      <c r="AU294" s="31" t="s">
        <v>141</v>
      </c>
      <c r="AV294" s="98" t="str">
        <f t="shared" si="94"/>
        <v>0, 00</v>
      </c>
      <c r="AW294" s="66" t="s">
        <v>141</v>
      </c>
      <c r="AX294" s="31" t="s">
        <v>141</v>
      </c>
      <c r="AY294" s="31" t="s">
        <v>155</v>
      </c>
      <c r="AZ294" s="31" t="s">
        <v>141</v>
      </c>
      <c r="BA294" s="11"/>
    </row>
    <row r="295" spans="1:53" ht="14.25">
      <c r="A295" s="14">
        <v>95</v>
      </c>
      <c r="B295" s="14" t="s">
        <v>58</v>
      </c>
      <c r="C295" s="13">
        <v>18</v>
      </c>
      <c r="D295" s="13">
        <v>187.3</v>
      </c>
      <c r="E295" s="31">
        <v>5590</v>
      </c>
      <c r="F295" s="32" t="s">
        <v>141</v>
      </c>
      <c r="G295" s="31">
        <v>5590</v>
      </c>
      <c r="H295" s="31">
        <v>5712.36</v>
      </c>
      <c r="I295" s="33">
        <f t="shared" si="82"/>
        <v>1976.4116094986807</v>
      </c>
      <c r="J295" s="33">
        <v>0</v>
      </c>
      <c r="K295" s="31">
        <f t="shared" si="86"/>
        <v>1976.4116094986807</v>
      </c>
      <c r="L295" s="31">
        <f t="shared" si="83"/>
        <v>2019.67345646438</v>
      </c>
      <c r="M295" s="31">
        <f t="shared" si="89"/>
        <v>1976.4116094986807</v>
      </c>
      <c r="N295" s="31">
        <f t="shared" si="84"/>
        <v>3200.606860158311</v>
      </c>
      <c r="O295" s="31">
        <v>0</v>
      </c>
      <c r="P295" s="31">
        <f t="shared" si="87"/>
        <v>3200.606860158311</v>
      </c>
      <c r="Q295" s="31">
        <f t="shared" si="85"/>
        <v>3270.6652242744062</v>
      </c>
      <c r="R295" s="31">
        <f t="shared" si="90"/>
        <v>3200.606860158311</v>
      </c>
      <c r="S295" s="31">
        <f t="shared" si="101"/>
        <v>412.98153034300793</v>
      </c>
      <c r="T295" s="31">
        <v>0</v>
      </c>
      <c r="U295" s="31">
        <f t="shared" si="102"/>
        <v>412.98153034300793</v>
      </c>
      <c r="V295" s="31">
        <f t="shared" si="103"/>
        <v>422.02131926121376</v>
      </c>
      <c r="W295" s="63">
        <f t="shared" si="91"/>
        <v>412.98153034300793</v>
      </c>
      <c r="X295" s="75">
        <v>1680.72</v>
      </c>
      <c r="Y295" s="32" t="s">
        <v>141</v>
      </c>
      <c r="Z295" s="31">
        <v>1680.72</v>
      </c>
      <c r="AA295" s="31">
        <v>1721.73</v>
      </c>
      <c r="AB295" s="31">
        <v>1680.72</v>
      </c>
      <c r="AC295" s="75">
        <v>507.14</v>
      </c>
      <c r="AD295" s="32" t="s">
        <v>141</v>
      </c>
      <c r="AE295" s="31">
        <v>507.14</v>
      </c>
      <c r="AF295" s="31">
        <v>445.89</v>
      </c>
      <c r="AG295" s="98">
        <f t="shared" si="92"/>
        <v>507.14</v>
      </c>
      <c r="AH295" s="77" t="s">
        <v>141</v>
      </c>
      <c r="AI295" s="32" t="s">
        <v>141</v>
      </c>
      <c r="AJ295" s="32" t="s">
        <v>141</v>
      </c>
      <c r="AK295" s="32" t="s">
        <v>141</v>
      </c>
      <c r="AL295" s="99" t="str">
        <f t="shared" si="93"/>
        <v>0, 00</v>
      </c>
      <c r="AM295" s="75">
        <v>1515.02</v>
      </c>
      <c r="AN295" s="32" t="s">
        <v>141</v>
      </c>
      <c r="AO295" s="31">
        <v>1515.02</v>
      </c>
      <c r="AP295" s="31">
        <v>1502.62</v>
      </c>
      <c r="AQ295" s="98">
        <f t="shared" si="88"/>
        <v>1515.02</v>
      </c>
      <c r="AR295" s="77" t="s">
        <v>141</v>
      </c>
      <c r="AS295" s="32" t="s">
        <v>141</v>
      </c>
      <c r="AT295" s="31" t="s">
        <v>141</v>
      </c>
      <c r="AU295" s="31" t="s">
        <v>141</v>
      </c>
      <c r="AV295" s="98" t="str">
        <f t="shared" si="94"/>
        <v>0, 00</v>
      </c>
      <c r="AW295" s="66" t="s">
        <v>141</v>
      </c>
      <c r="AX295" s="31" t="s">
        <v>141</v>
      </c>
      <c r="AY295" s="31" t="s">
        <v>141</v>
      </c>
      <c r="AZ295" s="31" t="s">
        <v>141</v>
      </c>
      <c r="BA295" s="11"/>
    </row>
    <row r="296" spans="1:53" ht="14.25">
      <c r="A296" s="14">
        <v>96</v>
      </c>
      <c r="B296" s="14" t="s">
        <v>58</v>
      </c>
      <c r="C296" s="13">
        <v>22</v>
      </c>
      <c r="D296" s="13">
        <v>597.8</v>
      </c>
      <c r="E296" s="31">
        <v>24560.84</v>
      </c>
      <c r="F296" s="32" t="s">
        <v>141</v>
      </c>
      <c r="G296" s="31">
        <v>24560.84</v>
      </c>
      <c r="H296" s="31">
        <v>18091.84</v>
      </c>
      <c r="I296" s="33">
        <f t="shared" si="82"/>
        <v>8683.779841688654</v>
      </c>
      <c r="J296" s="33">
        <v>0</v>
      </c>
      <c r="K296" s="31">
        <f t="shared" si="86"/>
        <v>8683.779841688654</v>
      </c>
      <c r="L296" s="31">
        <f t="shared" si="83"/>
        <v>6396.587229551452</v>
      </c>
      <c r="M296" s="31">
        <f t="shared" si="89"/>
        <v>8683.779841688654</v>
      </c>
      <c r="N296" s="31">
        <f t="shared" si="84"/>
        <v>14062.538997361477</v>
      </c>
      <c r="O296" s="31">
        <v>0</v>
      </c>
      <c r="P296" s="31">
        <f t="shared" si="87"/>
        <v>14062.538997361477</v>
      </c>
      <c r="Q296" s="31">
        <f t="shared" si="85"/>
        <v>10358.652453825858</v>
      </c>
      <c r="R296" s="31">
        <f t="shared" si="90"/>
        <v>14062.538997361477</v>
      </c>
      <c r="S296" s="31">
        <f t="shared" si="101"/>
        <v>1814.521160949868</v>
      </c>
      <c r="T296" s="31">
        <v>0</v>
      </c>
      <c r="U296" s="31">
        <f t="shared" si="102"/>
        <v>1814.521160949868</v>
      </c>
      <c r="V296" s="31">
        <f t="shared" si="103"/>
        <v>1336.6003166226915</v>
      </c>
      <c r="W296" s="63">
        <f t="shared" si="91"/>
        <v>1814.521160949868</v>
      </c>
      <c r="X296" s="75">
        <v>13986.6</v>
      </c>
      <c r="Y296" s="32" t="s">
        <v>141</v>
      </c>
      <c r="Z296" s="31">
        <v>13986.6</v>
      </c>
      <c r="AA296" s="31">
        <v>9922.48</v>
      </c>
      <c r="AB296" s="31">
        <v>13986.6</v>
      </c>
      <c r="AC296" s="75">
        <v>2787.74</v>
      </c>
      <c r="AD296" s="32" t="s">
        <v>141</v>
      </c>
      <c r="AE296" s="31">
        <v>2787.74</v>
      </c>
      <c r="AF296" s="31">
        <v>1162.72</v>
      </c>
      <c r="AG296" s="98">
        <f t="shared" si="92"/>
        <v>2787.74</v>
      </c>
      <c r="AH296" s="77" t="s">
        <v>141</v>
      </c>
      <c r="AI296" s="32" t="s">
        <v>141</v>
      </c>
      <c r="AJ296" s="32" t="s">
        <v>141</v>
      </c>
      <c r="AK296" s="32" t="s">
        <v>141</v>
      </c>
      <c r="AL296" s="99" t="str">
        <f t="shared" si="93"/>
        <v>0, 00</v>
      </c>
      <c r="AM296" s="75">
        <v>8327.14</v>
      </c>
      <c r="AN296" s="32" t="s">
        <v>141</v>
      </c>
      <c r="AO296" s="31">
        <v>8327.14</v>
      </c>
      <c r="AP296" s="32" t="s">
        <v>153</v>
      </c>
      <c r="AQ296" s="98">
        <f t="shared" si="88"/>
        <v>8327.14</v>
      </c>
      <c r="AR296" s="77">
        <v>378.48</v>
      </c>
      <c r="AS296" s="32" t="s">
        <v>141</v>
      </c>
      <c r="AT296" s="32">
        <v>378.48</v>
      </c>
      <c r="AU296" s="32">
        <v>243.72</v>
      </c>
      <c r="AV296" s="98">
        <f t="shared" si="94"/>
        <v>378.48</v>
      </c>
      <c r="AW296" s="67" t="s">
        <v>141</v>
      </c>
      <c r="AX296" s="32" t="s">
        <v>141</v>
      </c>
      <c r="AY296" s="32" t="s">
        <v>141</v>
      </c>
      <c r="AZ296" s="32" t="s">
        <v>141</v>
      </c>
      <c r="BA296" s="11"/>
    </row>
    <row r="297" spans="1:53" ht="14.25">
      <c r="A297" s="14">
        <v>97</v>
      </c>
      <c r="B297" s="14" t="s">
        <v>58</v>
      </c>
      <c r="C297" s="13">
        <v>24</v>
      </c>
      <c r="D297" s="13">
        <v>585.8</v>
      </c>
      <c r="E297" s="31">
        <v>23804.26</v>
      </c>
      <c r="F297" s="32" t="s">
        <v>141</v>
      </c>
      <c r="G297" s="31">
        <v>23804.26</v>
      </c>
      <c r="H297" s="31">
        <v>18427.04</v>
      </c>
      <c r="I297" s="33">
        <f t="shared" si="82"/>
        <v>8416.281899736148</v>
      </c>
      <c r="J297" s="33">
        <v>0</v>
      </c>
      <c r="K297" s="31">
        <f t="shared" si="86"/>
        <v>8416.281899736148</v>
      </c>
      <c r="L297" s="31">
        <f t="shared" si="83"/>
        <v>6515.101213720317</v>
      </c>
      <c r="M297" s="31">
        <f t="shared" si="89"/>
        <v>8416.281899736148</v>
      </c>
      <c r="N297" s="31">
        <f t="shared" si="84"/>
        <v>13629.352031662269</v>
      </c>
      <c r="O297" s="31">
        <v>0</v>
      </c>
      <c r="P297" s="31">
        <f t="shared" si="87"/>
        <v>13629.352031662269</v>
      </c>
      <c r="Q297" s="31">
        <f t="shared" si="85"/>
        <v>10550.574353562006</v>
      </c>
      <c r="R297" s="31">
        <f t="shared" si="90"/>
        <v>13629.352031662269</v>
      </c>
      <c r="S297" s="31">
        <f t="shared" si="101"/>
        <v>1758.6260686015833</v>
      </c>
      <c r="T297" s="31">
        <v>0</v>
      </c>
      <c r="U297" s="31">
        <f t="shared" si="102"/>
        <v>1758.6260686015833</v>
      </c>
      <c r="V297" s="31">
        <f t="shared" si="103"/>
        <v>1361.3644327176783</v>
      </c>
      <c r="W297" s="63">
        <f t="shared" si="91"/>
        <v>1758.6260686015833</v>
      </c>
      <c r="X297" s="75">
        <v>13555.92</v>
      </c>
      <c r="Y297" s="32" t="s">
        <v>141</v>
      </c>
      <c r="Z297" s="31">
        <v>13555.92</v>
      </c>
      <c r="AA297" s="31">
        <v>10135.19</v>
      </c>
      <c r="AB297" s="31">
        <v>13555.92</v>
      </c>
      <c r="AC297" s="75">
        <v>2701.84</v>
      </c>
      <c r="AD297" s="32" t="s">
        <v>141</v>
      </c>
      <c r="AE297" s="34">
        <v>2701.84</v>
      </c>
      <c r="AF297" s="31">
        <v>1225.69</v>
      </c>
      <c r="AG297" s="98">
        <f t="shared" si="92"/>
        <v>2701.84</v>
      </c>
      <c r="AH297" s="77" t="s">
        <v>141</v>
      </c>
      <c r="AI297" s="32" t="s">
        <v>141</v>
      </c>
      <c r="AJ297" s="32" t="s">
        <v>141</v>
      </c>
      <c r="AK297" s="32" t="s">
        <v>141</v>
      </c>
      <c r="AL297" s="99" t="str">
        <f t="shared" si="93"/>
        <v>0, 00</v>
      </c>
      <c r="AM297" s="75">
        <v>8070.68</v>
      </c>
      <c r="AN297" s="32" t="s">
        <v>141</v>
      </c>
      <c r="AO297" s="31">
        <v>8070.68</v>
      </c>
      <c r="AP297" s="31">
        <v>5470.71</v>
      </c>
      <c r="AQ297" s="98">
        <f t="shared" si="88"/>
        <v>8070.68</v>
      </c>
      <c r="AR297" s="75">
        <v>366.84</v>
      </c>
      <c r="AS297" s="31">
        <v>0</v>
      </c>
      <c r="AT297" s="31">
        <v>366.84</v>
      </c>
      <c r="AU297" s="31">
        <v>297.1</v>
      </c>
      <c r="AV297" s="98">
        <f t="shared" si="94"/>
        <v>366.84</v>
      </c>
      <c r="AW297" s="67" t="s">
        <v>141</v>
      </c>
      <c r="AX297" s="32" t="s">
        <v>141</v>
      </c>
      <c r="AY297" s="31" t="s">
        <v>141</v>
      </c>
      <c r="AZ297" s="31" t="s">
        <v>141</v>
      </c>
      <c r="BA297" s="11"/>
    </row>
    <row r="298" spans="1:53" ht="13.5" customHeight="1">
      <c r="A298" s="14">
        <v>98</v>
      </c>
      <c r="B298" s="14" t="s">
        <v>58</v>
      </c>
      <c r="C298" s="13">
        <v>26</v>
      </c>
      <c r="D298" s="13">
        <v>110.2</v>
      </c>
      <c r="E298" s="31">
        <v>5021.04</v>
      </c>
      <c r="F298" s="32" t="s">
        <v>141</v>
      </c>
      <c r="G298" s="31">
        <v>5021.04</v>
      </c>
      <c r="H298" s="31">
        <v>-280.59</v>
      </c>
      <c r="I298" s="33">
        <f t="shared" si="82"/>
        <v>1775.2489709762533</v>
      </c>
      <c r="J298" s="33">
        <v>0</v>
      </c>
      <c r="K298" s="31">
        <f t="shared" si="86"/>
        <v>1775.2489709762533</v>
      </c>
      <c r="L298" s="31">
        <f t="shared" si="83"/>
        <v>-99.205963060686</v>
      </c>
      <c r="M298" s="31">
        <f t="shared" si="89"/>
        <v>1775.2489709762533</v>
      </c>
      <c r="N298" s="31">
        <f t="shared" si="84"/>
        <v>2874.843482849604</v>
      </c>
      <c r="O298" s="31">
        <v>0</v>
      </c>
      <c r="P298" s="31">
        <f t="shared" si="87"/>
        <v>2874.843482849604</v>
      </c>
      <c r="Q298" s="31">
        <f t="shared" si="85"/>
        <v>-160.65443271767808</v>
      </c>
      <c r="R298" s="31">
        <f t="shared" si="90"/>
        <v>2874.843482849604</v>
      </c>
      <c r="S298" s="31">
        <f t="shared" si="101"/>
        <v>370.9475461741425</v>
      </c>
      <c r="T298" s="31">
        <v>0</v>
      </c>
      <c r="U298" s="31">
        <f t="shared" si="102"/>
        <v>370.9475461741425</v>
      </c>
      <c r="V298" s="31">
        <f t="shared" si="103"/>
        <v>-20.72960422163588</v>
      </c>
      <c r="W298" s="63">
        <f t="shared" si="91"/>
        <v>370.9475461741425</v>
      </c>
      <c r="X298" s="77" t="s">
        <v>141</v>
      </c>
      <c r="Y298" s="32" t="s">
        <v>141</v>
      </c>
      <c r="Z298" s="32" t="s">
        <v>141</v>
      </c>
      <c r="AA298" s="32" t="s">
        <v>141</v>
      </c>
      <c r="AB298" s="32" t="s">
        <v>141</v>
      </c>
      <c r="AC298" s="75">
        <v>327.58</v>
      </c>
      <c r="AD298" s="32" t="s">
        <v>141</v>
      </c>
      <c r="AE298" s="31">
        <v>327.58</v>
      </c>
      <c r="AF298" s="32"/>
      <c r="AG298" s="98">
        <f t="shared" si="92"/>
        <v>327.58</v>
      </c>
      <c r="AH298" s="75">
        <v>2110.5</v>
      </c>
      <c r="AI298" s="32" t="s">
        <v>141</v>
      </c>
      <c r="AJ298" s="31">
        <v>2110.5</v>
      </c>
      <c r="AK298" s="31">
        <v>3218.74</v>
      </c>
      <c r="AL298" s="99">
        <f t="shared" si="93"/>
        <v>2110.5</v>
      </c>
      <c r="AM298" s="75">
        <v>978.56</v>
      </c>
      <c r="AN298" s="31" t="s">
        <v>141</v>
      </c>
      <c r="AO298" s="31">
        <v>978.56</v>
      </c>
      <c r="AP298" s="31">
        <v>-27.82</v>
      </c>
      <c r="AQ298" s="98">
        <f t="shared" si="88"/>
        <v>978.56</v>
      </c>
      <c r="AR298" s="77" t="s">
        <v>141</v>
      </c>
      <c r="AS298" s="32" t="s">
        <v>141</v>
      </c>
      <c r="AT298" s="31" t="s">
        <v>141</v>
      </c>
      <c r="AU298" s="31" t="s">
        <v>141</v>
      </c>
      <c r="AV298" s="98" t="str">
        <f t="shared" si="94"/>
        <v>0, 00</v>
      </c>
      <c r="AW298" s="67" t="s">
        <v>141</v>
      </c>
      <c r="AX298" s="32" t="s">
        <v>141</v>
      </c>
      <c r="AY298" s="31" t="s">
        <v>141</v>
      </c>
      <c r="AZ298" s="31" t="s">
        <v>141</v>
      </c>
      <c r="BA298" s="11"/>
    </row>
    <row r="299" spans="1:53" ht="14.25">
      <c r="A299" s="14">
        <v>99</v>
      </c>
      <c r="B299" s="14" t="s">
        <v>58</v>
      </c>
      <c r="C299" s="13">
        <v>28</v>
      </c>
      <c r="D299" s="13">
        <v>104.6</v>
      </c>
      <c r="E299" s="31">
        <v>3769.36</v>
      </c>
      <c r="F299" s="32" t="s">
        <v>141</v>
      </c>
      <c r="G299" s="31">
        <v>3769.36</v>
      </c>
      <c r="H299" s="31">
        <v>1659.47</v>
      </c>
      <c r="I299" s="33">
        <f t="shared" si="82"/>
        <v>1332.702480211082</v>
      </c>
      <c r="J299" s="33">
        <v>0</v>
      </c>
      <c r="K299" s="31">
        <f t="shared" si="86"/>
        <v>1332.702480211082</v>
      </c>
      <c r="L299" s="31">
        <f t="shared" si="83"/>
        <v>586.7255408970977</v>
      </c>
      <c r="M299" s="31">
        <f t="shared" si="89"/>
        <v>1332.702480211082</v>
      </c>
      <c r="N299" s="31">
        <f t="shared" si="84"/>
        <v>2158.182374670185</v>
      </c>
      <c r="O299" s="31">
        <v>0</v>
      </c>
      <c r="P299" s="31">
        <f t="shared" si="87"/>
        <v>2158.182374670185</v>
      </c>
      <c r="Q299" s="31">
        <f t="shared" si="85"/>
        <v>950.145092348285</v>
      </c>
      <c r="R299" s="31">
        <f t="shared" si="90"/>
        <v>2158.182374670185</v>
      </c>
      <c r="S299" s="31">
        <f t="shared" si="101"/>
        <v>278.47514511873356</v>
      </c>
      <c r="T299" s="31">
        <v>0</v>
      </c>
      <c r="U299" s="31">
        <f t="shared" si="102"/>
        <v>278.47514511873356</v>
      </c>
      <c r="V299" s="31">
        <f t="shared" si="103"/>
        <v>122.59936675461744</v>
      </c>
      <c r="W299" s="63">
        <f t="shared" si="91"/>
        <v>278.47514511873356</v>
      </c>
      <c r="X299" s="77" t="s">
        <v>141</v>
      </c>
      <c r="Y299" s="32" t="s">
        <v>141</v>
      </c>
      <c r="Z299" s="32" t="s">
        <v>141</v>
      </c>
      <c r="AA299" s="32" t="s">
        <v>141</v>
      </c>
      <c r="AB299" s="32" t="s">
        <v>141</v>
      </c>
      <c r="AC299" s="75">
        <v>245.92</v>
      </c>
      <c r="AD299" s="32" t="s">
        <v>141</v>
      </c>
      <c r="AE299" s="32">
        <v>245.92</v>
      </c>
      <c r="AF299" s="32" t="s">
        <v>141</v>
      </c>
      <c r="AG299" s="98">
        <f t="shared" si="92"/>
        <v>245.92</v>
      </c>
      <c r="AH299" s="75">
        <v>1828.98</v>
      </c>
      <c r="AI299" s="32" t="s">
        <v>141</v>
      </c>
      <c r="AJ299" s="31">
        <v>1828.98</v>
      </c>
      <c r="AK299" s="31">
        <v>1470.5</v>
      </c>
      <c r="AL299" s="99">
        <f t="shared" si="93"/>
        <v>1828.98</v>
      </c>
      <c r="AM299" s="75">
        <v>734.6</v>
      </c>
      <c r="AN299" s="32" t="s">
        <v>141</v>
      </c>
      <c r="AO299" s="31">
        <v>734.6</v>
      </c>
      <c r="AP299" s="32">
        <v>318.14</v>
      </c>
      <c r="AQ299" s="98">
        <f t="shared" si="88"/>
        <v>734.6</v>
      </c>
      <c r="AR299" s="77" t="s">
        <v>141</v>
      </c>
      <c r="AS299" s="32" t="s">
        <v>141</v>
      </c>
      <c r="AT299" s="32" t="s">
        <v>141</v>
      </c>
      <c r="AU299" s="32" t="s">
        <v>141</v>
      </c>
      <c r="AV299" s="98" t="str">
        <f t="shared" si="94"/>
        <v>0, 00</v>
      </c>
      <c r="AW299" s="67" t="s">
        <v>141</v>
      </c>
      <c r="AX299" s="32" t="s">
        <v>141</v>
      </c>
      <c r="AY299" s="32" t="s">
        <v>141</v>
      </c>
      <c r="AZ299" s="32" t="s">
        <v>141</v>
      </c>
      <c r="BA299" s="11"/>
    </row>
    <row r="300" spans="1:53" ht="14.25">
      <c r="A300" s="14">
        <v>100</v>
      </c>
      <c r="B300" s="14" t="s">
        <v>58</v>
      </c>
      <c r="C300" s="13">
        <v>29</v>
      </c>
      <c r="D300" s="13">
        <v>78.7</v>
      </c>
      <c r="E300" s="31">
        <v>5597.16</v>
      </c>
      <c r="F300" s="32" t="s">
        <v>141</v>
      </c>
      <c r="G300" s="31">
        <v>5597.16</v>
      </c>
      <c r="H300" s="31">
        <v>6167.4</v>
      </c>
      <c r="I300" s="33">
        <f t="shared" si="82"/>
        <v>1978.9431134564645</v>
      </c>
      <c r="J300" s="33">
        <v>0</v>
      </c>
      <c r="K300" s="31">
        <f t="shared" si="86"/>
        <v>1978.9431134564645</v>
      </c>
      <c r="L300" s="31">
        <f t="shared" si="83"/>
        <v>2180.5583113456464</v>
      </c>
      <c r="M300" s="31">
        <f t="shared" si="89"/>
        <v>1978.9431134564645</v>
      </c>
      <c r="N300" s="31">
        <f t="shared" si="84"/>
        <v>3204.706385224274</v>
      </c>
      <c r="O300" s="31">
        <v>0</v>
      </c>
      <c r="P300" s="31">
        <f t="shared" si="87"/>
        <v>3204.706385224274</v>
      </c>
      <c r="Q300" s="31">
        <f t="shared" si="85"/>
        <v>3531.2026385224267</v>
      </c>
      <c r="R300" s="31">
        <f t="shared" si="90"/>
        <v>3204.706385224274</v>
      </c>
      <c r="S300" s="31">
        <f t="shared" si="101"/>
        <v>413.51050131926127</v>
      </c>
      <c r="T300" s="31">
        <v>0</v>
      </c>
      <c r="U300" s="31">
        <f t="shared" si="102"/>
        <v>413.51050131926127</v>
      </c>
      <c r="V300" s="31">
        <f t="shared" si="103"/>
        <v>455.6390501319261</v>
      </c>
      <c r="W300" s="63">
        <f t="shared" si="91"/>
        <v>413.51050131926127</v>
      </c>
      <c r="X300" s="77" t="s">
        <v>141</v>
      </c>
      <c r="Y300" s="32" t="s">
        <v>141</v>
      </c>
      <c r="Z300" s="32" t="s">
        <v>141</v>
      </c>
      <c r="AA300" s="32" t="s">
        <v>141</v>
      </c>
      <c r="AB300" s="32" t="s">
        <v>141</v>
      </c>
      <c r="AC300" s="75">
        <v>365.16</v>
      </c>
      <c r="AD300" s="32" t="s">
        <v>141</v>
      </c>
      <c r="AE300" s="32">
        <v>365.16</v>
      </c>
      <c r="AF300" s="32">
        <v>217.83</v>
      </c>
      <c r="AG300" s="98">
        <f t="shared" si="92"/>
        <v>365.16</v>
      </c>
      <c r="AH300" s="77" t="s">
        <v>141</v>
      </c>
      <c r="AI300" s="32" t="s">
        <v>141</v>
      </c>
      <c r="AJ300" s="32" t="s">
        <v>141</v>
      </c>
      <c r="AK300" s="32" t="s">
        <v>141</v>
      </c>
      <c r="AL300" s="99" t="str">
        <f t="shared" si="93"/>
        <v>0, 00</v>
      </c>
      <c r="AM300" s="75">
        <v>1090.78</v>
      </c>
      <c r="AN300" s="32" t="s">
        <v>141</v>
      </c>
      <c r="AO300" s="31">
        <v>1090.78</v>
      </c>
      <c r="AP300" s="31">
        <v>1118.44</v>
      </c>
      <c r="AQ300" s="98">
        <f t="shared" si="88"/>
        <v>1090.78</v>
      </c>
      <c r="AR300" s="75">
        <v>0</v>
      </c>
      <c r="AS300" s="32" t="s">
        <v>141</v>
      </c>
      <c r="AT300" s="32" t="s">
        <v>141</v>
      </c>
      <c r="AU300" s="32" t="s">
        <v>141</v>
      </c>
      <c r="AV300" s="98" t="str">
        <f t="shared" si="94"/>
        <v>0, 00</v>
      </c>
      <c r="AW300" s="67" t="s">
        <v>141</v>
      </c>
      <c r="AX300" s="32" t="s">
        <v>141</v>
      </c>
      <c r="AY300" s="32" t="s">
        <v>141</v>
      </c>
      <c r="AZ300" s="32" t="s">
        <v>141</v>
      </c>
      <c r="BA300" s="11"/>
    </row>
    <row r="301" spans="1:53" ht="14.25">
      <c r="A301" s="14">
        <v>101</v>
      </c>
      <c r="B301" s="14" t="s">
        <v>58</v>
      </c>
      <c r="C301" s="13">
        <v>35</v>
      </c>
      <c r="D301" s="13">
        <v>182.8</v>
      </c>
      <c r="E301" s="31">
        <v>13000.72</v>
      </c>
      <c r="F301" s="32" t="s">
        <v>141</v>
      </c>
      <c r="G301" s="31">
        <v>13000.72</v>
      </c>
      <c r="H301" s="31">
        <v>8571</v>
      </c>
      <c r="I301" s="33">
        <f t="shared" si="82"/>
        <v>4596.560633245383</v>
      </c>
      <c r="J301" s="33">
        <v>0</v>
      </c>
      <c r="K301" s="31">
        <f t="shared" si="86"/>
        <v>4596.560633245383</v>
      </c>
      <c r="L301" s="31">
        <f t="shared" si="83"/>
        <v>3030.379947229552</v>
      </c>
      <c r="M301" s="31">
        <f t="shared" si="89"/>
        <v>4596.560633245383</v>
      </c>
      <c r="N301" s="31">
        <f t="shared" si="84"/>
        <v>7443.68401055409</v>
      </c>
      <c r="O301" s="31">
        <v>0</v>
      </c>
      <c r="P301" s="31">
        <f t="shared" si="87"/>
        <v>7443.68401055409</v>
      </c>
      <c r="Q301" s="31">
        <f t="shared" si="85"/>
        <v>4907.406332453826</v>
      </c>
      <c r="R301" s="31">
        <f t="shared" si="90"/>
        <v>7443.68401055409</v>
      </c>
      <c r="S301" s="31">
        <f t="shared" si="101"/>
        <v>960.4753562005278</v>
      </c>
      <c r="T301" s="31">
        <v>0</v>
      </c>
      <c r="U301" s="31">
        <f t="shared" si="102"/>
        <v>960.4753562005278</v>
      </c>
      <c r="V301" s="31">
        <f t="shared" si="103"/>
        <v>633.2137203166227</v>
      </c>
      <c r="W301" s="63">
        <f t="shared" si="91"/>
        <v>960.4753562005278</v>
      </c>
      <c r="X301" s="77" t="s">
        <v>141</v>
      </c>
      <c r="Y301" s="31" t="s">
        <v>141</v>
      </c>
      <c r="Z301" s="31" t="s">
        <v>141</v>
      </c>
      <c r="AA301" s="31" t="s">
        <v>141</v>
      </c>
      <c r="AB301" s="31" t="s">
        <v>141</v>
      </c>
      <c r="AC301" s="77">
        <v>848.18</v>
      </c>
      <c r="AD301" s="31" t="s">
        <v>141</v>
      </c>
      <c r="AE301" s="32">
        <v>848.18</v>
      </c>
      <c r="AF301" s="32">
        <v>108.94</v>
      </c>
      <c r="AG301" s="98">
        <f t="shared" si="92"/>
        <v>848.18</v>
      </c>
      <c r="AH301" s="77" t="s">
        <v>141</v>
      </c>
      <c r="AI301" s="32" t="s">
        <v>141</v>
      </c>
      <c r="AJ301" s="32" t="s">
        <v>141</v>
      </c>
      <c r="AK301" s="32" t="s">
        <v>141</v>
      </c>
      <c r="AL301" s="99" t="str">
        <f t="shared" si="93"/>
        <v>0, 00</v>
      </c>
      <c r="AM301" s="75">
        <v>2533.64</v>
      </c>
      <c r="AN301" s="32" t="s">
        <v>141</v>
      </c>
      <c r="AO301" s="31">
        <v>2533.64</v>
      </c>
      <c r="AP301" s="31">
        <v>1362.97</v>
      </c>
      <c r="AQ301" s="98">
        <f t="shared" si="88"/>
        <v>2533.64</v>
      </c>
      <c r="AR301" s="77" t="s">
        <v>141</v>
      </c>
      <c r="AS301" s="32" t="s">
        <v>141</v>
      </c>
      <c r="AT301" s="32" t="s">
        <v>141</v>
      </c>
      <c r="AU301" s="32" t="s">
        <v>141</v>
      </c>
      <c r="AV301" s="98" t="str">
        <f t="shared" si="94"/>
        <v>0, 00</v>
      </c>
      <c r="AW301" s="67" t="s">
        <v>141</v>
      </c>
      <c r="AX301" s="32" t="s">
        <v>141</v>
      </c>
      <c r="AY301" s="32" t="s">
        <v>141</v>
      </c>
      <c r="AZ301" s="32" t="s">
        <v>141</v>
      </c>
      <c r="BA301" s="11"/>
    </row>
    <row r="302" spans="1:53" ht="14.25">
      <c r="A302" s="14">
        <v>102</v>
      </c>
      <c r="B302" s="14" t="s">
        <v>58</v>
      </c>
      <c r="C302" s="13">
        <v>36</v>
      </c>
      <c r="D302" s="13">
        <v>105</v>
      </c>
      <c r="E302" s="31">
        <v>7403.64</v>
      </c>
      <c r="F302" s="32" t="s">
        <v>141</v>
      </c>
      <c r="G302" s="31">
        <v>7403.64</v>
      </c>
      <c r="H302" s="31">
        <v>4718.35</v>
      </c>
      <c r="I302" s="33">
        <f t="shared" si="82"/>
        <v>2617.6458047493406</v>
      </c>
      <c r="J302" s="33">
        <v>0</v>
      </c>
      <c r="K302" s="31">
        <f t="shared" si="86"/>
        <v>2617.6458047493406</v>
      </c>
      <c r="L302" s="31">
        <f t="shared" si="83"/>
        <v>1668.229287598945</v>
      </c>
      <c r="M302" s="31">
        <f t="shared" si="89"/>
        <v>2617.6458047493406</v>
      </c>
      <c r="N302" s="31">
        <f t="shared" si="84"/>
        <v>4239.023430079155</v>
      </c>
      <c r="O302" s="31">
        <v>0</v>
      </c>
      <c r="P302" s="31">
        <f t="shared" si="87"/>
        <v>4239.023430079155</v>
      </c>
      <c r="Q302" s="31">
        <f t="shared" si="85"/>
        <v>2701.5354881266494</v>
      </c>
      <c r="R302" s="31">
        <f t="shared" si="90"/>
        <v>4239.023430079155</v>
      </c>
      <c r="S302" s="31">
        <f t="shared" si="101"/>
        <v>546.970765171504</v>
      </c>
      <c r="T302" s="31">
        <v>0</v>
      </c>
      <c r="U302" s="31">
        <f t="shared" si="102"/>
        <v>546.970765171504</v>
      </c>
      <c r="V302" s="31">
        <f t="shared" si="103"/>
        <v>348.5852242744064</v>
      </c>
      <c r="W302" s="63">
        <f t="shared" si="91"/>
        <v>546.970765171504</v>
      </c>
      <c r="X302" s="77" t="s">
        <v>141</v>
      </c>
      <c r="Y302" s="32" t="s">
        <v>141</v>
      </c>
      <c r="Z302" s="32" t="s">
        <v>141</v>
      </c>
      <c r="AA302" s="32" t="s">
        <v>141</v>
      </c>
      <c r="AB302" s="32" t="s">
        <v>141</v>
      </c>
      <c r="AC302" s="75">
        <v>483.04</v>
      </c>
      <c r="AD302" s="32" t="s">
        <v>141</v>
      </c>
      <c r="AE302" s="32">
        <v>483.04</v>
      </c>
      <c r="AF302" s="32">
        <v>262.54</v>
      </c>
      <c r="AG302" s="98">
        <f t="shared" si="92"/>
        <v>483.04</v>
      </c>
      <c r="AH302" s="77" t="s">
        <v>141</v>
      </c>
      <c r="AI302" s="32" t="s">
        <v>141</v>
      </c>
      <c r="AJ302" s="32" t="s">
        <v>141</v>
      </c>
      <c r="AK302" s="32" t="s">
        <v>141</v>
      </c>
      <c r="AL302" s="99" t="str">
        <f t="shared" si="93"/>
        <v>0, 00</v>
      </c>
      <c r="AM302" s="75">
        <v>1442.78</v>
      </c>
      <c r="AN302" s="32" t="s">
        <v>141</v>
      </c>
      <c r="AO302" s="31">
        <v>1442.78</v>
      </c>
      <c r="AP302" s="31">
        <v>890.96</v>
      </c>
      <c r="AQ302" s="98">
        <f t="shared" si="88"/>
        <v>1442.78</v>
      </c>
      <c r="AR302" s="77" t="s">
        <v>141</v>
      </c>
      <c r="AS302" s="32" t="s">
        <v>141</v>
      </c>
      <c r="AT302" s="32" t="s">
        <v>141</v>
      </c>
      <c r="AU302" s="32" t="s">
        <v>141</v>
      </c>
      <c r="AV302" s="98" t="str">
        <f t="shared" si="94"/>
        <v>0, 00</v>
      </c>
      <c r="AW302" s="67" t="s">
        <v>141</v>
      </c>
      <c r="AX302" s="32" t="s">
        <v>141</v>
      </c>
      <c r="AY302" s="32" t="s">
        <v>141</v>
      </c>
      <c r="AZ302" s="32" t="s">
        <v>141</v>
      </c>
      <c r="BA302" s="11"/>
    </row>
    <row r="303" spans="1:53" ht="14.25">
      <c r="A303" s="14">
        <v>104</v>
      </c>
      <c r="B303" s="14" t="s">
        <v>58</v>
      </c>
      <c r="C303" s="13">
        <v>39</v>
      </c>
      <c r="D303" s="13">
        <v>79.3</v>
      </c>
      <c r="E303" s="31">
        <v>5149.04</v>
      </c>
      <c r="F303" s="32" t="s">
        <v>141</v>
      </c>
      <c r="G303" s="31">
        <v>5149.04</v>
      </c>
      <c r="H303" s="31">
        <v>2867.69</v>
      </c>
      <c r="I303" s="33">
        <f t="shared" si="82"/>
        <v>1820.504907651715</v>
      </c>
      <c r="J303" s="33">
        <v>0</v>
      </c>
      <c r="K303" s="31">
        <f t="shared" si="86"/>
        <v>1820.504907651715</v>
      </c>
      <c r="L303" s="31">
        <f t="shared" si="83"/>
        <v>1013.9062269129289</v>
      </c>
      <c r="M303" s="31">
        <f t="shared" si="89"/>
        <v>1820.504907651715</v>
      </c>
      <c r="N303" s="31">
        <f t="shared" si="84"/>
        <v>2948.131081794195</v>
      </c>
      <c r="O303" s="31">
        <v>0</v>
      </c>
      <c r="P303" s="31">
        <f t="shared" si="87"/>
        <v>2948.131081794195</v>
      </c>
      <c r="Q303" s="31">
        <f t="shared" si="85"/>
        <v>1641.9227704485488</v>
      </c>
      <c r="R303" s="31">
        <f t="shared" si="90"/>
        <v>2948.131081794195</v>
      </c>
      <c r="S303" s="31">
        <f t="shared" si="101"/>
        <v>380.4040105540897</v>
      </c>
      <c r="T303" s="31">
        <v>0</v>
      </c>
      <c r="U303" s="31">
        <f t="shared" si="102"/>
        <v>380.4040105540897</v>
      </c>
      <c r="V303" s="31">
        <f t="shared" si="103"/>
        <v>211.86100263852245</v>
      </c>
      <c r="W303" s="63">
        <f t="shared" si="91"/>
        <v>380.4040105540897</v>
      </c>
      <c r="X303" s="77" t="s">
        <v>141</v>
      </c>
      <c r="Y303" s="32" t="s">
        <v>141</v>
      </c>
      <c r="Z303" s="32" t="s">
        <v>141</v>
      </c>
      <c r="AA303" s="32" t="s">
        <v>141</v>
      </c>
      <c r="AB303" s="32" t="s">
        <v>141</v>
      </c>
      <c r="AC303" s="75">
        <v>335.92</v>
      </c>
      <c r="AD303" s="32" t="s">
        <v>141</v>
      </c>
      <c r="AE303" s="32">
        <v>335.92</v>
      </c>
      <c r="AF303" s="32">
        <v>91.36</v>
      </c>
      <c r="AG303" s="98">
        <f t="shared" si="92"/>
        <v>335.92</v>
      </c>
      <c r="AH303" s="77" t="s">
        <v>141</v>
      </c>
      <c r="AI303" s="32" t="s">
        <v>141</v>
      </c>
      <c r="AJ303" s="32" t="s">
        <v>141</v>
      </c>
      <c r="AK303" s="32" t="s">
        <v>141</v>
      </c>
      <c r="AL303" s="99" t="str">
        <f t="shared" si="93"/>
        <v>0, 00</v>
      </c>
      <c r="AM303" s="75">
        <v>1003.52</v>
      </c>
      <c r="AN303" s="32" t="s">
        <v>142</v>
      </c>
      <c r="AO303" s="31">
        <v>1003.52</v>
      </c>
      <c r="AP303" s="31">
        <v>497.43</v>
      </c>
      <c r="AQ303" s="98">
        <f t="shared" si="88"/>
        <v>1003.52</v>
      </c>
      <c r="AR303" s="77" t="s">
        <v>141</v>
      </c>
      <c r="AS303" s="32" t="s">
        <v>141</v>
      </c>
      <c r="AT303" s="32" t="s">
        <v>141</v>
      </c>
      <c r="AU303" s="32" t="s">
        <v>141</v>
      </c>
      <c r="AV303" s="98" t="str">
        <f t="shared" si="94"/>
        <v>0, 00</v>
      </c>
      <c r="AW303" s="67" t="s">
        <v>141</v>
      </c>
      <c r="AX303" s="32" t="s">
        <v>141</v>
      </c>
      <c r="AY303" s="32" t="s">
        <v>141</v>
      </c>
      <c r="AZ303" s="32" t="s">
        <v>141</v>
      </c>
      <c r="BA303" s="11"/>
    </row>
    <row r="304" spans="1:53" ht="14.25">
      <c r="A304" s="14" t="s">
        <v>132</v>
      </c>
      <c r="B304" s="14" t="s">
        <v>58</v>
      </c>
      <c r="C304" s="13">
        <v>43</v>
      </c>
      <c r="D304" s="13">
        <v>76</v>
      </c>
      <c r="E304" s="31">
        <v>3760.96</v>
      </c>
      <c r="F304" s="32" t="s">
        <v>142</v>
      </c>
      <c r="G304" s="31">
        <v>3760.96</v>
      </c>
      <c r="H304" s="31">
        <v>3989.93</v>
      </c>
      <c r="I304" s="33">
        <f t="shared" si="82"/>
        <v>1329.7325593667547</v>
      </c>
      <c r="J304" s="33">
        <v>0</v>
      </c>
      <c r="K304" s="31">
        <f t="shared" si="86"/>
        <v>1329.7325593667547</v>
      </c>
      <c r="L304" s="31">
        <f t="shared" si="83"/>
        <v>1410.6876517150395</v>
      </c>
      <c r="M304" s="31">
        <f t="shared" si="89"/>
        <v>1329.7325593667547</v>
      </c>
      <c r="N304" s="31">
        <f t="shared" si="84"/>
        <v>2153.372875989446</v>
      </c>
      <c r="O304" s="31">
        <v>0</v>
      </c>
      <c r="P304" s="31">
        <f t="shared" si="87"/>
        <v>2153.372875989446</v>
      </c>
      <c r="Q304" s="31">
        <f t="shared" si="85"/>
        <v>2284.4717941952504</v>
      </c>
      <c r="R304" s="31">
        <f t="shared" si="90"/>
        <v>2153.372875989446</v>
      </c>
      <c r="S304" s="31">
        <f t="shared" si="101"/>
        <v>277.8545646437995</v>
      </c>
      <c r="T304" s="31">
        <v>0</v>
      </c>
      <c r="U304" s="31">
        <f t="shared" si="102"/>
        <v>277.8545646437995</v>
      </c>
      <c r="V304" s="31">
        <f t="shared" si="103"/>
        <v>294.7705540897098</v>
      </c>
      <c r="W304" s="63">
        <f t="shared" si="91"/>
        <v>277.8545646437995</v>
      </c>
      <c r="X304" s="75">
        <v>2141.76</v>
      </c>
      <c r="Y304" s="32" t="s">
        <v>142</v>
      </c>
      <c r="Z304" s="31">
        <v>2141.76</v>
      </c>
      <c r="AA304" s="31">
        <v>2221.24</v>
      </c>
      <c r="AB304" s="31">
        <v>2141.76</v>
      </c>
      <c r="AC304" s="75">
        <v>426.88</v>
      </c>
      <c r="AD304" s="32" t="s">
        <v>141</v>
      </c>
      <c r="AE304" s="31">
        <v>39989.93</v>
      </c>
      <c r="AF304" s="31">
        <v>41515.95</v>
      </c>
      <c r="AG304" s="98">
        <f t="shared" si="92"/>
        <v>39989.93</v>
      </c>
      <c r="AH304" s="77" t="s">
        <v>141</v>
      </c>
      <c r="AI304" s="31" t="s">
        <v>141</v>
      </c>
      <c r="AJ304" s="31" t="s">
        <v>141</v>
      </c>
      <c r="AK304" s="32" t="s">
        <v>141</v>
      </c>
      <c r="AL304" s="99" t="str">
        <f t="shared" si="93"/>
        <v>0, 00</v>
      </c>
      <c r="AM304" s="75">
        <v>1275.12</v>
      </c>
      <c r="AN304" s="31" t="s">
        <v>141</v>
      </c>
      <c r="AO304" s="31">
        <v>1275.12</v>
      </c>
      <c r="AP304" s="31">
        <v>1267.96</v>
      </c>
      <c r="AQ304" s="98">
        <f t="shared" si="88"/>
        <v>1275.12</v>
      </c>
      <c r="AR304" s="77" t="s">
        <v>141</v>
      </c>
      <c r="AS304" s="32" t="s">
        <v>141</v>
      </c>
      <c r="AT304" s="31" t="s">
        <v>141</v>
      </c>
      <c r="AU304" s="31" t="s">
        <v>141</v>
      </c>
      <c r="AV304" s="98" t="str">
        <f t="shared" si="94"/>
        <v>0, 00</v>
      </c>
      <c r="AW304" s="66" t="s">
        <v>141</v>
      </c>
      <c r="AX304" s="31" t="s">
        <v>141</v>
      </c>
      <c r="AY304" s="31" t="s">
        <v>141</v>
      </c>
      <c r="AZ304" s="31" t="s">
        <v>141</v>
      </c>
      <c r="BA304" s="11"/>
    </row>
    <row r="305" spans="1:53" ht="14.25">
      <c r="A305" s="14">
        <v>106</v>
      </c>
      <c r="B305" s="14" t="s">
        <v>59</v>
      </c>
      <c r="C305" s="13">
        <v>11</v>
      </c>
      <c r="D305" s="13">
        <v>128.1</v>
      </c>
      <c r="E305" s="31">
        <v>9110.44</v>
      </c>
      <c r="F305" s="32" t="s">
        <v>141</v>
      </c>
      <c r="G305" s="31">
        <v>9110.44</v>
      </c>
      <c r="H305" s="31">
        <v>6477.47</v>
      </c>
      <c r="I305" s="33">
        <f t="shared" si="82"/>
        <v>3221.105435356201</v>
      </c>
      <c r="J305" s="33">
        <v>0</v>
      </c>
      <c r="K305" s="31">
        <f t="shared" si="86"/>
        <v>3221.105435356201</v>
      </c>
      <c r="L305" s="31">
        <f t="shared" si="83"/>
        <v>2290.1872823219</v>
      </c>
      <c r="M305" s="31">
        <f t="shared" si="89"/>
        <v>3221.105435356201</v>
      </c>
      <c r="N305" s="31">
        <f t="shared" si="84"/>
        <v>5216.267757255937</v>
      </c>
      <c r="O305" s="31">
        <v>0</v>
      </c>
      <c r="P305" s="31">
        <f t="shared" si="87"/>
        <v>5216.267757255937</v>
      </c>
      <c r="Q305" s="31">
        <f t="shared" si="85"/>
        <v>3708.7361213720314</v>
      </c>
      <c r="R305" s="31">
        <f t="shared" si="90"/>
        <v>5216.267757255937</v>
      </c>
      <c r="S305" s="31">
        <f t="shared" si="101"/>
        <v>673.0668073878629</v>
      </c>
      <c r="T305" s="31">
        <v>0</v>
      </c>
      <c r="U305" s="31">
        <f t="shared" si="102"/>
        <v>673.0668073878629</v>
      </c>
      <c r="V305" s="31">
        <f t="shared" si="103"/>
        <v>478.54659630606864</v>
      </c>
      <c r="W305" s="63">
        <f t="shared" si="91"/>
        <v>673.0668073878629</v>
      </c>
      <c r="X305" s="77" t="s">
        <v>141</v>
      </c>
      <c r="Y305" s="32" t="s">
        <v>141</v>
      </c>
      <c r="Z305" s="32" t="s">
        <v>141</v>
      </c>
      <c r="AA305" s="32" t="s">
        <v>141</v>
      </c>
      <c r="AB305" s="32" t="s">
        <v>141</v>
      </c>
      <c r="AC305" s="75">
        <v>594.38</v>
      </c>
      <c r="AD305" s="32" t="s">
        <v>141</v>
      </c>
      <c r="AE305" s="32">
        <v>594.38</v>
      </c>
      <c r="AF305" s="32" t="s">
        <v>141</v>
      </c>
      <c r="AG305" s="98">
        <f t="shared" si="92"/>
        <v>594.38</v>
      </c>
      <c r="AH305" s="77" t="s">
        <v>141</v>
      </c>
      <c r="AI305" s="32" t="s">
        <v>141</v>
      </c>
      <c r="AJ305" s="32" t="s">
        <v>141</v>
      </c>
      <c r="AK305" s="32" t="s">
        <v>141</v>
      </c>
      <c r="AL305" s="99" t="str">
        <f t="shared" si="93"/>
        <v>0, 00</v>
      </c>
      <c r="AM305" s="75">
        <v>1775.52</v>
      </c>
      <c r="AN305" s="32" t="s">
        <v>141</v>
      </c>
      <c r="AO305" s="31">
        <v>1775.52</v>
      </c>
      <c r="AP305" s="31">
        <v>994.76</v>
      </c>
      <c r="AQ305" s="98">
        <f t="shared" si="88"/>
        <v>1775.52</v>
      </c>
      <c r="AR305" s="77" t="s">
        <v>141</v>
      </c>
      <c r="AS305" s="32" t="s">
        <v>141</v>
      </c>
      <c r="AT305" s="32" t="s">
        <v>141</v>
      </c>
      <c r="AU305" s="32" t="s">
        <v>141</v>
      </c>
      <c r="AV305" s="98" t="str">
        <f t="shared" si="94"/>
        <v>0, 00</v>
      </c>
      <c r="AW305" s="67" t="s">
        <v>141</v>
      </c>
      <c r="AX305" s="32" t="s">
        <v>141</v>
      </c>
      <c r="AY305" s="32" t="s">
        <v>141</v>
      </c>
      <c r="AZ305" s="32" t="s">
        <v>141</v>
      </c>
      <c r="BA305" s="11"/>
    </row>
    <row r="306" spans="1:53" ht="14.25">
      <c r="A306" s="14">
        <v>107</v>
      </c>
      <c r="B306" s="14" t="s">
        <v>59</v>
      </c>
      <c r="C306" s="13">
        <v>13</v>
      </c>
      <c r="D306" s="13">
        <v>29.6</v>
      </c>
      <c r="E306" s="31">
        <v>2105.12</v>
      </c>
      <c r="F306" s="32" t="s">
        <v>141</v>
      </c>
      <c r="G306" s="31">
        <v>2105.12</v>
      </c>
      <c r="H306" s="32" t="s">
        <v>141</v>
      </c>
      <c r="I306" s="33">
        <f t="shared" si="82"/>
        <v>744.2904485488126</v>
      </c>
      <c r="J306" s="33">
        <v>0</v>
      </c>
      <c r="K306" s="31">
        <f t="shared" si="86"/>
        <v>744.2904485488126</v>
      </c>
      <c r="L306" s="31">
        <v>0</v>
      </c>
      <c r="M306" s="31">
        <f t="shared" si="89"/>
        <v>744.2904485488126</v>
      </c>
      <c r="N306" s="31">
        <f t="shared" si="84"/>
        <v>1205.30617414248</v>
      </c>
      <c r="O306" s="31">
        <v>0</v>
      </c>
      <c r="P306" s="31">
        <f t="shared" si="87"/>
        <v>1205.30617414248</v>
      </c>
      <c r="Q306" s="31">
        <v>0</v>
      </c>
      <c r="R306" s="31">
        <f t="shared" si="90"/>
        <v>1205.30617414248</v>
      </c>
      <c r="S306" s="31">
        <f t="shared" si="101"/>
        <v>155.52337730870713</v>
      </c>
      <c r="T306" s="31">
        <v>0</v>
      </c>
      <c r="U306" s="31">
        <f>G306/3.79*0.28</f>
        <v>155.52337730870713</v>
      </c>
      <c r="V306" s="31">
        <v>0</v>
      </c>
      <c r="W306" s="63">
        <f t="shared" si="91"/>
        <v>155.52337730870713</v>
      </c>
      <c r="X306" s="77" t="s">
        <v>141</v>
      </c>
      <c r="Y306" s="32" t="s">
        <v>141</v>
      </c>
      <c r="Z306" s="32" t="s">
        <v>141</v>
      </c>
      <c r="AA306" s="32" t="s">
        <v>141</v>
      </c>
      <c r="AB306" s="32" t="s">
        <v>141</v>
      </c>
      <c r="AC306" s="75">
        <v>137.34</v>
      </c>
      <c r="AD306" s="32" t="s">
        <v>141</v>
      </c>
      <c r="AE306" s="32">
        <v>137.34</v>
      </c>
      <c r="AF306" s="32" t="s">
        <v>141</v>
      </c>
      <c r="AG306" s="98">
        <f t="shared" si="92"/>
        <v>137.34</v>
      </c>
      <c r="AH306" s="77" t="s">
        <v>141</v>
      </c>
      <c r="AI306" s="32" t="s">
        <v>141</v>
      </c>
      <c r="AJ306" s="32" t="s">
        <v>141</v>
      </c>
      <c r="AK306" s="32" t="s">
        <v>141</v>
      </c>
      <c r="AL306" s="99" t="str">
        <f t="shared" si="93"/>
        <v>0, 00</v>
      </c>
      <c r="AM306" s="75">
        <v>410.3</v>
      </c>
      <c r="AN306" s="32" t="s">
        <v>141</v>
      </c>
      <c r="AO306" s="31">
        <v>410.3</v>
      </c>
      <c r="AP306" s="32" t="s">
        <v>141</v>
      </c>
      <c r="AQ306" s="98">
        <f t="shared" si="88"/>
        <v>410.3</v>
      </c>
      <c r="AR306" s="75" t="s">
        <v>141</v>
      </c>
      <c r="AS306" s="32" t="s">
        <v>141</v>
      </c>
      <c r="AT306" s="31" t="s">
        <v>141</v>
      </c>
      <c r="AU306" s="32" t="s">
        <v>141</v>
      </c>
      <c r="AV306" s="98" t="str">
        <f t="shared" si="94"/>
        <v>0, 00</v>
      </c>
      <c r="AW306" s="66" t="s">
        <v>141</v>
      </c>
      <c r="AX306" s="32" t="s">
        <v>141</v>
      </c>
      <c r="AY306" s="31" t="s">
        <v>141</v>
      </c>
      <c r="AZ306" s="32" t="s">
        <v>141</v>
      </c>
      <c r="BA306" s="11"/>
    </row>
    <row r="307" spans="1:53" ht="15">
      <c r="A307" s="14"/>
      <c r="B307" s="47" t="s">
        <v>60</v>
      </c>
      <c r="C307" s="13"/>
      <c r="D307" s="13"/>
      <c r="E307" s="32"/>
      <c r="F307" s="32"/>
      <c r="G307" s="32"/>
      <c r="H307" s="32"/>
      <c r="I307" s="33">
        <f t="shared" si="82"/>
        <v>0</v>
      </c>
      <c r="J307" s="33">
        <f>F307/3.79*1.34</f>
        <v>0</v>
      </c>
      <c r="K307" s="31">
        <f t="shared" si="86"/>
        <v>0</v>
      </c>
      <c r="L307" s="31">
        <f t="shared" si="83"/>
        <v>0</v>
      </c>
      <c r="M307" s="31">
        <f t="shared" si="89"/>
        <v>0</v>
      </c>
      <c r="N307" s="31">
        <f t="shared" si="84"/>
        <v>0</v>
      </c>
      <c r="O307" s="31">
        <f>F307/3.79*2.27</f>
        <v>0</v>
      </c>
      <c r="P307" s="31">
        <f t="shared" si="87"/>
        <v>0</v>
      </c>
      <c r="Q307" s="31">
        <f t="shared" si="85"/>
        <v>0</v>
      </c>
      <c r="R307" s="31">
        <f t="shared" si="90"/>
        <v>0</v>
      </c>
      <c r="S307" s="31">
        <f t="shared" si="101"/>
        <v>0</v>
      </c>
      <c r="T307" s="31">
        <f>F307/3.79*0.28</f>
        <v>0</v>
      </c>
      <c r="U307" s="31">
        <f>G307/3.79*0.28</f>
        <v>0</v>
      </c>
      <c r="V307" s="31">
        <f>H307/3.79*0.28</f>
        <v>0</v>
      </c>
      <c r="W307" s="63">
        <f t="shared" si="91"/>
        <v>0</v>
      </c>
      <c r="X307" s="77"/>
      <c r="Y307" s="32"/>
      <c r="Z307" s="32"/>
      <c r="AA307" s="32"/>
      <c r="AB307" s="32"/>
      <c r="AC307" s="77"/>
      <c r="AD307" s="32"/>
      <c r="AE307" s="32"/>
      <c r="AF307" s="32"/>
      <c r="AG307" s="99"/>
      <c r="AH307" s="77"/>
      <c r="AI307" s="32"/>
      <c r="AJ307" s="32"/>
      <c r="AK307" s="32"/>
      <c r="AL307" s="99">
        <f t="shared" si="93"/>
        <v>0</v>
      </c>
      <c r="AM307" s="77"/>
      <c r="AN307" s="32"/>
      <c r="AO307" s="32"/>
      <c r="AP307" s="32"/>
      <c r="AQ307" s="98">
        <f t="shared" si="88"/>
        <v>0</v>
      </c>
      <c r="AR307" s="77"/>
      <c r="AS307" s="32"/>
      <c r="AT307" s="32"/>
      <c r="AU307" s="32"/>
      <c r="AV307" s="99"/>
      <c r="AW307" s="67"/>
      <c r="AX307" s="32"/>
      <c r="AY307" s="32"/>
      <c r="AZ307" s="32"/>
      <c r="BA307" s="11"/>
    </row>
    <row r="308" spans="1:53" ht="14.25">
      <c r="A308" s="14">
        <v>108</v>
      </c>
      <c r="B308" s="14" t="s">
        <v>61</v>
      </c>
      <c r="C308" s="13">
        <v>1</v>
      </c>
      <c r="D308" s="13">
        <v>58.4</v>
      </c>
      <c r="E308" s="32"/>
      <c r="F308" s="32"/>
      <c r="G308" s="32"/>
      <c r="H308" s="32" t="s">
        <v>141</v>
      </c>
      <c r="I308" s="33">
        <f t="shared" si="82"/>
        <v>0</v>
      </c>
      <c r="J308" s="33">
        <f>F308/3.79*1.34</f>
        <v>0</v>
      </c>
      <c r="K308" s="31">
        <f t="shared" si="86"/>
        <v>0</v>
      </c>
      <c r="L308" s="31">
        <v>0</v>
      </c>
      <c r="M308" s="31">
        <f t="shared" si="89"/>
        <v>0</v>
      </c>
      <c r="N308" s="31">
        <f t="shared" si="84"/>
        <v>0</v>
      </c>
      <c r="O308" s="31">
        <f>F308/3.79*2.27</f>
        <v>0</v>
      </c>
      <c r="P308" s="31">
        <f t="shared" si="87"/>
        <v>0</v>
      </c>
      <c r="Q308" s="31">
        <v>0</v>
      </c>
      <c r="R308" s="31">
        <f t="shared" si="90"/>
        <v>0</v>
      </c>
      <c r="S308" s="31">
        <f t="shared" si="101"/>
        <v>0</v>
      </c>
      <c r="T308" s="31">
        <f>F308/3.79*0.28</f>
        <v>0</v>
      </c>
      <c r="U308" s="31">
        <f>G308/3.79*0.28</f>
        <v>0</v>
      </c>
      <c r="V308" s="31">
        <v>0</v>
      </c>
      <c r="W308" s="63">
        <f t="shared" si="91"/>
        <v>0</v>
      </c>
      <c r="X308" s="77"/>
      <c r="Y308" s="32"/>
      <c r="Z308" s="32"/>
      <c r="AA308" s="32" t="s">
        <v>141</v>
      </c>
      <c r="AB308" s="32"/>
      <c r="AC308" s="77"/>
      <c r="AD308" s="32"/>
      <c r="AE308" s="32"/>
      <c r="AF308" s="32" t="s">
        <v>141</v>
      </c>
      <c r="AG308" s="98">
        <f aca="true" t="shared" si="104" ref="AG308:AG313">AE308</f>
        <v>0</v>
      </c>
      <c r="AH308" s="77"/>
      <c r="AI308" s="32"/>
      <c r="AJ308" s="32"/>
      <c r="AK308" s="32" t="s">
        <v>141</v>
      </c>
      <c r="AL308" s="99">
        <f t="shared" si="93"/>
        <v>0</v>
      </c>
      <c r="AM308" s="77"/>
      <c r="AN308" s="32"/>
      <c r="AO308" s="32"/>
      <c r="AP308" s="32" t="s">
        <v>141</v>
      </c>
      <c r="AQ308" s="98">
        <f t="shared" si="88"/>
        <v>0</v>
      </c>
      <c r="AR308" s="77"/>
      <c r="AS308" s="32"/>
      <c r="AT308" s="32"/>
      <c r="AU308" s="32" t="s">
        <v>141</v>
      </c>
      <c r="AV308" s="99"/>
      <c r="AW308" s="67"/>
      <c r="AX308" s="32"/>
      <c r="AY308" s="32"/>
      <c r="AZ308" s="32" t="s">
        <v>141</v>
      </c>
      <c r="BA308" s="11"/>
    </row>
    <row r="309" spans="1:53" ht="14.25">
      <c r="A309" s="14">
        <v>109</v>
      </c>
      <c r="B309" s="14" t="s">
        <v>62</v>
      </c>
      <c r="C309" s="13" t="s">
        <v>63</v>
      </c>
      <c r="D309" s="13">
        <v>607.7</v>
      </c>
      <c r="E309" s="31">
        <v>24846.92</v>
      </c>
      <c r="F309" s="32" t="s">
        <v>141</v>
      </c>
      <c r="G309" s="31">
        <v>24846.92</v>
      </c>
      <c r="H309" s="31">
        <v>20550.03</v>
      </c>
      <c r="I309" s="33">
        <f t="shared" si="82"/>
        <v>8784.926860158312</v>
      </c>
      <c r="J309" s="33">
        <v>0</v>
      </c>
      <c r="K309" s="31">
        <f t="shared" si="86"/>
        <v>8784.926860158312</v>
      </c>
      <c r="L309" s="31">
        <f t="shared" si="83"/>
        <v>7265.709815303429</v>
      </c>
      <c r="M309" s="31">
        <f t="shared" si="89"/>
        <v>8784.926860158312</v>
      </c>
      <c r="N309" s="31">
        <f t="shared" si="84"/>
        <v>14226.336781002638</v>
      </c>
      <c r="O309" s="31">
        <v>0</v>
      </c>
      <c r="P309" s="31">
        <f t="shared" si="87"/>
        <v>14226.336781002638</v>
      </c>
      <c r="Q309" s="31">
        <f t="shared" si="85"/>
        <v>11766.112163588388</v>
      </c>
      <c r="R309" s="31">
        <f t="shared" si="90"/>
        <v>14226.336781002638</v>
      </c>
      <c r="S309" s="31">
        <f t="shared" si="101"/>
        <v>1835.6563588390502</v>
      </c>
      <c r="T309" s="31">
        <v>0</v>
      </c>
      <c r="U309" s="31">
        <f>G309/3.79*0.28</f>
        <v>1835.6563588390502</v>
      </c>
      <c r="V309" s="31">
        <f>H309/3.79*0.28</f>
        <v>1518.2080211081793</v>
      </c>
      <c r="W309" s="63">
        <f t="shared" si="91"/>
        <v>1835.6563588390502</v>
      </c>
      <c r="X309" s="75">
        <v>14149.68</v>
      </c>
      <c r="Y309" s="32" t="s">
        <v>141</v>
      </c>
      <c r="Z309" s="31">
        <v>14149.68</v>
      </c>
      <c r="AA309" s="32" t="s">
        <v>154</v>
      </c>
      <c r="AB309" s="31">
        <v>14149.68</v>
      </c>
      <c r="AC309" s="75">
        <v>2820.2</v>
      </c>
      <c r="AD309" s="32" t="s">
        <v>142</v>
      </c>
      <c r="AE309" s="31">
        <v>2820.2</v>
      </c>
      <c r="AF309" s="31">
        <v>1613.44</v>
      </c>
      <c r="AG309" s="98">
        <f t="shared" si="104"/>
        <v>2820.2</v>
      </c>
      <c r="AH309" s="77" t="s">
        <v>141</v>
      </c>
      <c r="AI309" s="32" t="s">
        <v>141</v>
      </c>
      <c r="AJ309" s="32" t="s">
        <v>141</v>
      </c>
      <c r="AK309" s="32" t="s">
        <v>142</v>
      </c>
      <c r="AL309" s="99" t="str">
        <f t="shared" si="93"/>
        <v>0, 00</v>
      </c>
      <c r="AM309" s="75">
        <v>8424.02</v>
      </c>
      <c r="AN309" s="31" t="s">
        <v>141</v>
      </c>
      <c r="AO309" s="31">
        <v>8424.02</v>
      </c>
      <c r="AP309" s="31">
        <v>6309.4</v>
      </c>
      <c r="AQ309" s="98">
        <f t="shared" si="88"/>
        <v>8424.02</v>
      </c>
      <c r="AR309" s="75">
        <v>382.9</v>
      </c>
      <c r="AS309" s="32" t="s">
        <v>141</v>
      </c>
      <c r="AT309" s="31">
        <v>382.9</v>
      </c>
      <c r="AU309" s="31">
        <v>374.14</v>
      </c>
      <c r="AV309" s="98">
        <f>AT309</f>
        <v>382.9</v>
      </c>
      <c r="AW309" s="67" t="s">
        <v>141</v>
      </c>
      <c r="AX309" s="32" t="s">
        <v>141</v>
      </c>
      <c r="AY309" s="32" t="s">
        <v>141</v>
      </c>
      <c r="AZ309" s="32" t="s">
        <v>141</v>
      </c>
      <c r="BA309" s="11"/>
    </row>
    <row r="310" spans="1:53" ht="14.25">
      <c r="A310" s="14">
        <f>A309+1</f>
        <v>110</v>
      </c>
      <c r="B310" s="14" t="s">
        <v>62</v>
      </c>
      <c r="C310" s="13">
        <v>9</v>
      </c>
      <c r="D310" s="13">
        <v>125.7</v>
      </c>
      <c r="E310" s="32" t="s">
        <v>141</v>
      </c>
      <c r="F310" s="32" t="s">
        <v>141</v>
      </c>
      <c r="G310" s="32" t="s">
        <v>141</v>
      </c>
      <c r="H310" s="32" t="s">
        <v>141</v>
      </c>
      <c r="I310" s="33">
        <v>0</v>
      </c>
      <c r="J310" s="33">
        <v>0</v>
      </c>
      <c r="K310" s="31">
        <v>0</v>
      </c>
      <c r="L310" s="31">
        <v>0</v>
      </c>
      <c r="M310" s="31">
        <f t="shared" si="89"/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f t="shared" si="90"/>
        <v>0</v>
      </c>
      <c r="S310" s="31">
        <v>0</v>
      </c>
      <c r="T310" s="31">
        <v>0</v>
      </c>
      <c r="U310" s="31">
        <v>0</v>
      </c>
      <c r="V310" s="31">
        <v>0</v>
      </c>
      <c r="W310" s="63">
        <f t="shared" si="91"/>
        <v>0</v>
      </c>
      <c r="X310" s="77" t="s">
        <v>141</v>
      </c>
      <c r="Y310" s="32" t="s">
        <v>141</v>
      </c>
      <c r="Z310" s="32" t="s">
        <v>141</v>
      </c>
      <c r="AA310" s="32" t="s">
        <v>141</v>
      </c>
      <c r="AB310" s="32" t="s">
        <v>141</v>
      </c>
      <c r="AC310" s="77" t="s">
        <v>141</v>
      </c>
      <c r="AD310" s="32" t="s">
        <v>141</v>
      </c>
      <c r="AE310" s="32" t="s">
        <v>141</v>
      </c>
      <c r="AF310" s="32" t="s">
        <v>141</v>
      </c>
      <c r="AG310" s="98" t="str">
        <f t="shared" si="104"/>
        <v>0, 00</v>
      </c>
      <c r="AH310" s="77">
        <v>423</v>
      </c>
      <c r="AI310" s="32" t="s">
        <v>141</v>
      </c>
      <c r="AJ310" s="32">
        <v>423</v>
      </c>
      <c r="AK310" s="32" t="s">
        <v>141</v>
      </c>
      <c r="AL310" s="99">
        <f t="shared" si="93"/>
        <v>423</v>
      </c>
      <c r="AM310" s="77" t="s">
        <v>141</v>
      </c>
      <c r="AN310" s="32" t="s">
        <v>141</v>
      </c>
      <c r="AO310" s="32" t="s">
        <v>141</v>
      </c>
      <c r="AP310" s="32" t="s">
        <v>141</v>
      </c>
      <c r="AQ310" s="98" t="str">
        <f t="shared" si="88"/>
        <v>0, 00</v>
      </c>
      <c r="AR310" s="77" t="s">
        <v>141</v>
      </c>
      <c r="AS310" s="32" t="s">
        <v>141</v>
      </c>
      <c r="AT310" s="32" t="s">
        <v>141</v>
      </c>
      <c r="AU310" s="32" t="s">
        <v>141</v>
      </c>
      <c r="AV310" s="98" t="str">
        <f>AT310</f>
        <v>0, 00</v>
      </c>
      <c r="AW310" s="67" t="s">
        <v>141</v>
      </c>
      <c r="AX310" s="32" t="s">
        <v>141</v>
      </c>
      <c r="AY310" s="32" t="s">
        <v>141</v>
      </c>
      <c r="AZ310" s="32" t="s">
        <v>141</v>
      </c>
      <c r="BA310" s="11"/>
    </row>
    <row r="311" spans="1:53" ht="14.25">
      <c r="A311" s="14">
        <f>A310+1</f>
        <v>111</v>
      </c>
      <c r="B311" s="14" t="s">
        <v>62</v>
      </c>
      <c r="C311" s="13">
        <v>15</v>
      </c>
      <c r="D311" s="13">
        <v>204</v>
      </c>
      <c r="E311" s="32" t="s">
        <v>141</v>
      </c>
      <c r="F311" s="32" t="s">
        <v>141</v>
      </c>
      <c r="G311" s="32" t="s">
        <v>141</v>
      </c>
      <c r="H311" s="32" t="s">
        <v>141</v>
      </c>
      <c r="I311" s="33">
        <v>0</v>
      </c>
      <c r="J311" s="33">
        <v>0</v>
      </c>
      <c r="K311" s="31">
        <v>0</v>
      </c>
      <c r="L311" s="31">
        <v>0</v>
      </c>
      <c r="M311" s="31">
        <f t="shared" si="89"/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f t="shared" si="90"/>
        <v>0</v>
      </c>
      <c r="S311" s="31">
        <v>0</v>
      </c>
      <c r="T311" s="31">
        <v>0</v>
      </c>
      <c r="U311" s="31">
        <v>0</v>
      </c>
      <c r="V311" s="31">
        <v>0</v>
      </c>
      <c r="W311" s="63">
        <f t="shared" si="91"/>
        <v>0</v>
      </c>
      <c r="X311" s="77" t="s">
        <v>141</v>
      </c>
      <c r="Y311" s="32" t="s">
        <v>141</v>
      </c>
      <c r="Z311" s="32" t="s">
        <v>141</v>
      </c>
      <c r="AA311" s="32" t="s">
        <v>141</v>
      </c>
      <c r="AB311" s="32" t="s">
        <v>141</v>
      </c>
      <c r="AC311" s="77" t="s">
        <v>141</v>
      </c>
      <c r="AD311" s="32" t="s">
        <v>141</v>
      </c>
      <c r="AE311" s="32" t="s">
        <v>141</v>
      </c>
      <c r="AF311" s="32" t="s">
        <v>141</v>
      </c>
      <c r="AG311" s="98" t="str">
        <f t="shared" si="104"/>
        <v>0, 00</v>
      </c>
      <c r="AH311" s="77" t="s">
        <v>141</v>
      </c>
      <c r="AI311" s="32" t="s">
        <v>141</v>
      </c>
      <c r="AJ311" s="32" t="s">
        <v>141</v>
      </c>
      <c r="AK311" s="32" t="s">
        <v>141</v>
      </c>
      <c r="AL311" s="99" t="str">
        <f t="shared" si="93"/>
        <v>0, 00</v>
      </c>
      <c r="AM311" s="77" t="s">
        <v>141</v>
      </c>
      <c r="AN311" s="32" t="s">
        <v>141</v>
      </c>
      <c r="AO311" s="32" t="s">
        <v>141</v>
      </c>
      <c r="AP311" s="32" t="s">
        <v>141</v>
      </c>
      <c r="AQ311" s="98" t="str">
        <f t="shared" si="88"/>
        <v>0, 00</v>
      </c>
      <c r="AR311" s="77" t="s">
        <v>141</v>
      </c>
      <c r="AS311" s="32" t="s">
        <v>141</v>
      </c>
      <c r="AT311" s="32" t="s">
        <v>141</v>
      </c>
      <c r="AU311" s="32" t="s">
        <v>141</v>
      </c>
      <c r="AV311" s="98" t="str">
        <f>AT311</f>
        <v>0, 00</v>
      </c>
      <c r="AW311" s="67" t="s">
        <v>141</v>
      </c>
      <c r="AX311" s="32" t="s">
        <v>141</v>
      </c>
      <c r="AY311" s="32" t="s">
        <v>141</v>
      </c>
      <c r="AZ311" s="32" t="s">
        <v>141</v>
      </c>
      <c r="BA311" s="11"/>
    </row>
    <row r="312" spans="1:53" ht="14.25">
      <c r="A312" s="14">
        <v>112</v>
      </c>
      <c r="B312" s="14" t="s">
        <v>64</v>
      </c>
      <c r="C312" s="13">
        <v>8</v>
      </c>
      <c r="D312" s="13">
        <v>34.2</v>
      </c>
      <c r="E312" s="31">
        <v>2432.32</v>
      </c>
      <c r="F312" s="32" t="s">
        <v>141</v>
      </c>
      <c r="G312" s="31">
        <v>2432.32</v>
      </c>
      <c r="H312" s="32" t="s">
        <v>141</v>
      </c>
      <c r="I312" s="33">
        <f t="shared" si="82"/>
        <v>859.9759366754619</v>
      </c>
      <c r="J312" s="33">
        <v>0</v>
      </c>
      <c r="K312" s="31">
        <f t="shared" si="86"/>
        <v>859.9759366754619</v>
      </c>
      <c r="L312" s="31">
        <v>0</v>
      </c>
      <c r="M312" s="31">
        <f t="shared" si="89"/>
        <v>859.9759366754619</v>
      </c>
      <c r="N312" s="31">
        <f t="shared" si="84"/>
        <v>1392.6475989445912</v>
      </c>
      <c r="O312" s="31">
        <v>0</v>
      </c>
      <c r="P312" s="31">
        <f t="shared" si="87"/>
        <v>1392.6475989445912</v>
      </c>
      <c r="Q312" s="31">
        <v>0</v>
      </c>
      <c r="R312" s="31">
        <f t="shared" si="90"/>
        <v>1392.6475989445912</v>
      </c>
      <c r="S312" s="31">
        <f>E312/3.79*0.28</f>
        <v>179.69646437994726</v>
      </c>
      <c r="T312" s="31">
        <v>0</v>
      </c>
      <c r="U312" s="31">
        <f>G312/3.79*0.28</f>
        <v>179.69646437994726</v>
      </c>
      <c r="V312" s="31">
        <v>0</v>
      </c>
      <c r="W312" s="63">
        <f t="shared" si="91"/>
        <v>179.69646437994726</v>
      </c>
      <c r="X312" s="77" t="s">
        <v>141</v>
      </c>
      <c r="Y312" s="32" t="s">
        <v>141</v>
      </c>
      <c r="Z312" s="32" t="s">
        <v>141</v>
      </c>
      <c r="AA312" s="32" t="s">
        <v>141</v>
      </c>
      <c r="AB312" s="32" t="s">
        <v>141</v>
      </c>
      <c r="AC312" s="77">
        <v>158.68</v>
      </c>
      <c r="AD312" s="32" t="s">
        <v>141</v>
      </c>
      <c r="AE312" s="32">
        <v>158.68</v>
      </c>
      <c r="AF312" s="32" t="s">
        <v>141</v>
      </c>
      <c r="AG312" s="98">
        <f t="shared" si="104"/>
        <v>158.68</v>
      </c>
      <c r="AH312" s="77" t="s">
        <v>141</v>
      </c>
      <c r="AI312" s="32" t="s">
        <v>141</v>
      </c>
      <c r="AJ312" s="32" t="s">
        <v>141</v>
      </c>
      <c r="AK312" s="32" t="s">
        <v>141</v>
      </c>
      <c r="AL312" s="99" t="str">
        <f t="shared" si="93"/>
        <v>0, 00</v>
      </c>
      <c r="AM312" s="77">
        <v>474</v>
      </c>
      <c r="AN312" s="32" t="s">
        <v>141</v>
      </c>
      <c r="AO312" s="32">
        <v>474</v>
      </c>
      <c r="AP312" s="32" t="s">
        <v>141</v>
      </c>
      <c r="AQ312" s="98">
        <f t="shared" si="88"/>
        <v>474</v>
      </c>
      <c r="AR312" s="77" t="s">
        <v>141</v>
      </c>
      <c r="AS312" s="32" t="s">
        <v>141</v>
      </c>
      <c r="AT312" s="32" t="s">
        <v>141</v>
      </c>
      <c r="AU312" s="32" t="s">
        <v>141</v>
      </c>
      <c r="AV312" s="98" t="str">
        <f>AT312</f>
        <v>0, 00</v>
      </c>
      <c r="AW312" s="67" t="s">
        <v>141</v>
      </c>
      <c r="AX312" s="32" t="s">
        <v>141</v>
      </c>
      <c r="AY312" s="32" t="s">
        <v>141</v>
      </c>
      <c r="AZ312" s="32" t="s">
        <v>141</v>
      </c>
      <c r="BA312" s="11"/>
    </row>
    <row r="313" spans="1:53" ht="14.25">
      <c r="A313" s="14">
        <v>113</v>
      </c>
      <c r="B313" s="14" t="s">
        <v>65</v>
      </c>
      <c r="C313" s="13">
        <v>1</v>
      </c>
      <c r="D313" s="13">
        <v>36</v>
      </c>
      <c r="E313" s="32" t="s">
        <v>141</v>
      </c>
      <c r="F313" s="32" t="s">
        <v>141</v>
      </c>
      <c r="G313" s="32" t="s">
        <v>141</v>
      </c>
      <c r="H313" s="32" t="s">
        <v>141</v>
      </c>
      <c r="I313" s="33">
        <v>0</v>
      </c>
      <c r="J313" s="33">
        <v>0</v>
      </c>
      <c r="K313" s="31">
        <v>0</v>
      </c>
      <c r="L313" s="31">
        <v>0</v>
      </c>
      <c r="M313" s="31">
        <f t="shared" si="89"/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f t="shared" si="90"/>
        <v>0</v>
      </c>
      <c r="S313" s="31">
        <v>0</v>
      </c>
      <c r="T313" s="31">
        <v>0</v>
      </c>
      <c r="U313" s="31">
        <v>0</v>
      </c>
      <c r="V313" s="31">
        <v>0</v>
      </c>
      <c r="W313" s="63">
        <f t="shared" si="91"/>
        <v>0</v>
      </c>
      <c r="X313" s="77" t="s">
        <v>141</v>
      </c>
      <c r="Y313" s="32" t="s">
        <v>141</v>
      </c>
      <c r="Z313" s="32" t="s">
        <v>141</v>
      </c>
      <c r="AA313" s="32" t="s">
        <v>141</v>
      </c>
      <c r="AB313" s="32" t="s">
        <v>141</v>
      </c>
      <c r="AC313" s="77" t="s">
        <v>141</v>
      </c>
      <c r="AD313" s="32" t="s">
        <v>141</v>
      </c>
      <c r="AE313" s="32" t="s">
        <v>141</v>
      </c>
      <c r="AF313" s="32" t="s">
        <v>141</v>
      </c>
      <c r="AG313" s="98" t="str">
        <f t="shared" si="104"/>
        <v>0, 00</v>
      </c>
      <c r="AH313" s="75">
        <v>1084.4</v>
      </c>
      <c r="AI313" s="32" t="s">
        <v>141</v>
      </c>
      <c r="AJ313" s="31">
        <v>1084.4</v>
      </c>
      <c r="AK313" s="32">
        <v>894.85</v>
      </c>
      <c r="AL313" s="99">
        <f t="shared" si="93"/>
        <v>1084.4</v>
      </c>
      <c r="AM313" s="77" t="s">
        <v>141</v>
      </c>
      <c r="AN313" s="32" t="s">
        <v>141</v>
      </c>
      <c r="AO313" s="32" t="s">
        <v>141</v>
      </c>
      <c r="AP313" s="32" t="s">
        <v>141</v>
      </c>
      <c r="AQ313" s="98" t="str">
        <f t="shared" si="88"/>
        <v>0, 00</v>
      </c>
      <c r="AR313" s="77" t="s">
        <v>141</v>
      </c>
      <c r="AS313" s="32" t="s">
        <v>141</v>
      </c>
      <c r="AT313" s="32" t="s">
        <v>141</v>
      </c>
      <c r="AU313" s="32" t="s">
        <v>141</v>
      </c>
      <c r="AV313" s="98" t="str">
        <f>AT313</f>
        <v>0, 00</v>
      </c>
      <c r="AW313" s="67" t="s">
        <v>141</v>
      </c>
      <c r="AX313" s="32" t="s">
        <v>141</v>
      </c>
      <c r="AY313" s="32" t="s">
        <v>141</v>
      </c>
      <c r="AZ313" s="32" t="s">
        <v>141</v>
      </c>
      <c r="BA313" s="11"/>
    </row>
    <row r="314" spans="1:53" s="15" customFormat="1" ht="15.75">
      <c r="A314" s="45">
        <v>0</v>
      </c>
      <c r="B314" s="45" t="s">
        <v>133</v>
      </c>
      <c r="C314" s="29"/>
      <c r="D314" s="29"/>
      <c r="E314" s="35"/>
      <c r="F314" s="35"/>
      <c r="G314" s="35"/>
      <c r="H314" s="35"/>
      <c r="I314" s="33"/>
      <c r="J314" s="33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63"/>
      <c r="X314" s="78"/>
      <c r="Y314" s="35"/>
      <c r="Z314" s="35"/>
      <c r="AA314" s="35"/>
      <c r="AB314" s="79"/>
      <c r="AC314" s="78"/>
      <c r="AD314" s="35"/>
      <c r="AE314" s="35"/>
      <c r="AF314" s="35"/>
      <c r="AG314" s="101"/>
      <c r="AH314" s="78"/>
      <c r="AI314" s="35"/>
      <c r="AJ314" s="35"/>
      <c r="AK314" s="35"/>
      <c r="AL314" s="101"/>
      <c r="AM314" s="78"/>
      <c r="AN314" s="35"/>
      <c r="AO314" s="35"/>
      <c r="AP314" s="35"/>
      <c r="AQ314" s="98">
        <f t="shared" si="88"/>
        <v>0</v>
      </c>
      <c r="AR314" s="78"/>
      <c r="AS314" s="35"/>
      <c r="AT314" s="35"/>
      <c r="AU314" s="35"/>
      <c r="AV314" s="101"/>
      <c r="AW314" s="68"/>
      <c r="AX314" s="35"/>
      <c r="AY314" s="35"/>
      <c r="AZ314" s="35"/>
      <c r="BA314" s="30"/>
    </row>
    <row r="315" spans="1:53" s="3" customFormat="1" ht="20.25">
      <c r="A315" s="16"/>
      <c r="B315" s="41" t="s">
        <v>66</v>
      </c>
      <c r="C315" s="13"/>
      <c r="D315" s="13"/>
      <c r="E315" s="36"/>
      <c r="F315" s="36"/>
      <c r="G315" s="36"/>
      <c r="H315" s="36"/>
      <c r="I315" s="33"/>
      <c r="J315" s="33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63"/>
      <c r="X315" s="80"/>
      <c r="Y315" s="36"/>
      <c r="Z315" s="36"/>
      <c r="AA315" s="36"/>
      <c r="AB315" s="81"/>
      <c r="AC315" s="80"/>
      <c r="AD315" s="36"/>
      <c r="AE315" s="36"/>
      <c r="AF315" s="36"/>
      <c r="AG315" s="102"/>
      <c r="AH315" s="80"/>
      <c r="AI315" s="36"/>
      <c r="AJ315" s="36"/>
      <c r="AK315" s="36"/>
      <c r="AL315" s="102"/>
      <c r="AM315" s="80"/>
      <c r="AN315" s="36"/>
      <c r="AO315" s="36"/>
      <c r="AP315" s="36"/>
      <c r="AQ315" s="98">
        <f t="shared" si="88"/>
        <v>0</v>
      </c>
      <c r="AR315" s="80"/>
      <c r="AS315" s="36"/>
      <c r="AT315" s="36"/>
      <c r="AU315" s="36"/>
      <c r="AV315" s="102"/>
      <c r="AW315" s="69"/>
      <c r="AX315" s="36"/>
      <c r="AY315" s="36"/>
      <c r="AZ315" s="36"/>
      <c r="BA315" s="16"/>
    </row>
    <row r="316" spans="1:53" s="12" customFormat="1" ht="14.25" customHeight="1">
      <c r="A316" s="16">
        <v>1</v>
      </c>
      <c r="B316" s="16" t="s">
        <v>67</v>
      </c>
      <c r="C316" s="13">
        <v>1</v>
      </c>
      <c r="D316" s="13">
        <v>239.4</v>
      </c>
      <c r="E316" s="33">
        <v>9786.7</v>
      </c>
      <c r="F316" s="37" t="s">
        <v>141</v>
      </c>
      <c r="G316" s="33">
        <v>9786.7</v>
      </c>
      <c r="H316" s="37" t="s">
        <v>182</v>
      </c>
      <c r="I316" s="33">
        <f t="shared" si="82"/>
        <v>3460.2052770448554</v>
      </c>
      <c r="J316" s="33">
        <v>0</v>
      </c>
      <c r="K316" s="31">
        <f t="shared" si="86"/>
        <v>3460.2052770448554</v>
      </c>
      <c r="L316" s="31">
        <v>0</v>
      </c>
      <c r="M316" s="31">
        <f aca="true" t="shared" si="105" ref="M316:M379">K316</f>
        <v>3460.2052770448554</v>
      </c>
      <c r="N316" s="31">
        <f t="shared" si="84"/>
        <v>5603.466754617414</v>
      </c>
      <c r="O316" s="31">
        <v>0</v>
      </c>
      <c r="P316" s="31">
        <f t="shared" si="87"/>
        <v>5603.466754617414</v>
      </c>
      <c r="Q316" s="31">
        <v>0</v>
      </c>
      <c r="R316" s="31">
        <f aca="true" t="shared" si="106" ref="R316:R379">P316</f>
        <v>5603.466754617414</v>
      </c>
      <c r="S316" s="31">
        <f aca="true" t="shared" si="107" ref="S316:S324">E316/3.79*0.28</f>
        <v>723.027968337731</v>
      </c>
      <c r="T316" s="31">
        <v>0</v>
      </c>
      <c r="U316" s="31">
        <f>G316/3.79*0.28</f>
        <v>723.027968337731</v>
      </c>
      <c r="V316" s="31">
        <v>0</v>
      </c>
      <c r="W316" s="63">
        <f aca="true" t="shared" si="108" ref="W316:W379">U316</f>
        <v>723.027968337731</v>
      </c>
      <c r="X316" s="82">
        <v>5573.28</v>
      </c>
      <c r="Y316" s="37" t="s">
        <v>141</v>
      </c>
      <c r="Z316" s="33">
        <v>5573.28</v>
      </c>
      <c r="AA316" s="33">
        <v>4894.02</v>
      </c>
      <c r="AB316" s="33">
        <v>5573.28</v>
      </c>
      <c r="AC316" s="82">
        <v>1110.82</v>
      </c>
      <c r="AD316" s="37" t="s">
        <v>141</v>
      </c>
      <c r="AE316" s="33">
        <v>1110.82</v>
      </c>
      <c r="AF316" s="38">
        <v>604.01</v>
      </c>
      <c r="AG316" s="98">
        <f aca="true" t="shared" si="109" ref="AG316:AG379">AE316</f>
        <v>1110.82</v>
      </c>
      <c r="AH316" s="83" t="s">
        <v>141</v>
      </c>
      <c r="AI316" s="37" t="s">
        <v>141</v>
      </c>
      <c r="AJ316" s="37" t="s">
        <v>141</v>
      </c>
      <c r="AK316" s="37" t="s">
        <v>141</v>
      </c>
      <c r="AL316" s="99" t="str">
        <f aca="true" t="shared" si="110" ref="AL316:AL379">AJ316</f>
        <v>0, 00</v>
      </c>
      <c r="AM316" s="82">
        <v>3318.06</v>
      </c>
      <c r="AN316" s="37" t="s">
        <v>142</v>
      </c>
      <c r="AO316" s="33">
        <v>3318.06</v>
      </c>
      <c r="AP316" s="33">
        <v>2676.1</v>
      </c>
      <c r="AQ316" s="98">
        <f t="shared" si="88"/>
        <v>3318.06</v>
      </c>
      <c r="AR316" s="85">
        <v>150.82</v>
      </c>
      <c r="AS316" s="37" t="s">
        <v>141</v>
      </c>
      <c r="AT316" s="38">
        <v>150.82</v>
      </c>
      <c r="AU316" s="38">
        <v>150.82</v>
      </c>
      <c r="AV316" s="98">
        <f aca="true" t="shared" si="111" ref="AV316:AV379">AT316</f>
        <v>150.82</v>
      </c>
      <c r="AW316" s="71" t="s">
        <v>141</v>
      </c>
      <c r="AX316" s="37" t="s">
        <v>141</v>
      </c>
      <c r="AY316" s="37" t="s">
        <v>141</v>
      </c>
      <c r="AZ316" s="37" t="s">
        <v>141</v>
      </c>
      <c r="BA316" s="16"/>
    </row>
    <row r="317" spans="1:53" s="12" customFormat="1" ht="12.75">
      <c r="A317" s="16">
        <v>2</v>
      </c>
      <c r="B317" s="16" t="s">
        <v>67</v>
      </c>
      <c r="C317" s="13" t="s">
        <v>68</v>
      </c>
      <c r="D317" s="13">
        <v>1596.2</v>
      </c>
      <c r="E317" s="33">
        <v>64997.72</v>
      </c>
      <c r="F317" s="37" t="s">
        <v>141</v>
      </c>
      <c r="G317" s="33">
        <v>64997.72</v>
      </c>
      <c r="H317" s="33">
        <v>57369.38</v>
      </c>
      <c r="I317" s="33">
        <f t="shared" si="82"/>
        <v>22980.724221635883</v>
      </c>
      <c r="J317" s="33">
        <v>0</v>
      </c>
      <c r="K317" s="31">
        <f t="shared" si="86"/>
        <v>22980.724221635883</v>
      </c>
      <c r="L317" s="31">
        <f t="shared" si="83"/>
        <v>20283.63303430079</v>
      </c>
      <c r="M317" s="31">
        <f t="shared" si="105"/>
        <v>22980.724221635883</v>
      </c>
      <c r="N317" s="31">
        <f t="shared" si="84"/>
        <v>37215.05340369393</v>
      </c>
      <c r="O317" s="31">
        <v>0</v>
      </c>
      <c r="P317" s="31">
        <f t="shared" si="87"/>
        <v>37215.05340369393</v>
      </c>
      <c r="Q317" s="31">
        <f t="shared" si="85"/>
        <v>32847.37588390501</v>
      </c>
      <c r="R317" s="31">
        <f t="shared" si="106"/>
        <v>37215.05340369393</v>
      </c>
      <c r="S317" s="31">
        <f t="shared" si="107"/>
        <v>4801.942374670185</v>
      </c>
      <c r="T317" s="31">
        <v>0</v>
      </c>
      <c r="U317" s="31">
        <f>G317/3.79*0.28</f>
        <v>4801.942374670185</v>
      </c>
      <c r="V317" s="31">
        <f>H317/3.79*0.28</f>
        <v>4238.371081794196</v>
      </c>
      <c r="W317" s="63">
        <f t="shared" si="108"/>
        <v>4801.942374670185</v>
      </c>
      <c r="X317" s="82">
        <v>37021.94</v>
      </c>
      <c r="Y317" s="37" t="s">
        <v>141</v>
      </c>
      <c r="Z317" s="33">
        <v>37021.94</v>
      </c>
      <c r="AA317" s="33">
        <v>31121.74</v>
      </c>
      <c r="AB317" s="33">
        <v>37021.94</v>
      </c>
      <c r="AC317" s="82">
        <v>7394.72</v>
      </c>
      <c r="AD317" s="37" t="s">
        <v>141</v>
      </c>
      <c r="AE317" s="33">
        <v>7394.72</v>
      </c>
      <c r="AF317" s="33">
        <v>2745.8</v>
      </c>
      <c r="AG317" s="98">
        <f t="shared" si="109"/>
        <v>7394.72</v>
      </c>
      <c r="AH317" s="83" t="s">
        <v>141</v>
      </c>
      <c r="AI317" s="37" t="s">
        <v>141</v>
      </c>
      <c r="AJ317" s="37" t="s">
        <v>141</v>
      </c>
      <c r="AK317" s="37" t="s">
        <v>141</v>
      </c>
      <c r="AL317" s="99" t="str">
        <f t="shared" si="110"/>
        <v>0, 00</v>
      </c>
      <c r="AM317" s="82">
        <v>22049.26</v>
      </c>
      <c r="AN317" s="37" t="s">
        <v>141</v>
      </c>
      <c r="AO317" s="33">
        <v>22049.26</v>
      </c>
      <c r="AP317" s="33">
        <v>17077.8</v>
      </c>
      <c r="AQ317" s="98">
        <f t="shared" si="88"/>
        <v>22049.26</v>
      </c>
      <c r="AR317" s="82">
        <v>1004.03</v>
      </c>
      <c r="AS317" s="37" t="s">
        <v>141</v>
      </c>
      <c r="AT317" s="37" t="s">
        <v>183</v>
      </c>
      <c r="AU317" s="38">
        <v>620.5</v>
      </c>
      <c r="AV317" s="98" t="str">
        <f t="shared" si="111"/>
        <v>1 004.03</v>
      </c>
      <c r="AW317" s="71" t="s">
        <v>141</v>
      </c>
      <c r="AX317" s="37" t="s">
        <v>141</v>
      </c>
      <c r="AY317" s="37" t="s">
        <v>141</v>
      </c>
      <c r="AZ317" s="37" t="s">
        <v>141</v>
      </c>
      <c r="BA317" s="16"/>
    </row>
    <row r="318" spans="1:53" s="12" customFormat="1" ht="12.75">
      <c r="A318" s="16">
        <v>3</v>
      </c>
      <c r="B318" s="16" t="s">
        <v>67</v>
      </c>
      <c r="C318" s="13">
        <v>2</v>
      </c>
      <c r="D318" s="13">
        <v>244.1</v>
      </c>
      <c r="E318" s="33">
        <v>9978.78</v>
      </c>
      <c r="F318" s="37" t="s">
        <v>141</v>
      </c>
      <c r="G318" s="33">
        <v>9978.78</v>
      </c>
      <c r="H318" s="33">
        <v>10057.73</v>
      </c>
      <c r="I318" s="33">
        <f t="shared" si="82"/>
        <v>3528.1174670184696</v>
      </c>
      <c r="J318" s="33">
        <v>0</v>
      </c>
      <c r="K318" s="31">
        <f t="shared" si="86"/>
        <v>3528.1174670184696</v>
      </c>
      <c r="L318" s="31">
        <f t="shared" si="83"/>
        <v>3556.0311873350925</v>
      </c>
      <c r="M318" s="31">
        <f t="shared" si="105"/>
        <v>3528.1174670184696</v>
      </c>
      <c r="N318" s="31">
        <f t="shared" si="84"/>
        <v>5713.443957783641</v>
      </c>
      <c r="O318" s="31">
        <v>0</v>
      </c>
      <c r="P318" s="31">
        <f t="shared" si="87"/>
        <v>5713.443957783641</v>
      </c>
      <c r="Q318" s="31">
        <f t="shared" si="85"/>
        <v>5758.6475197889185</v>
      </c>
      <c r="R318" s="31">
        <f t="shared" si="106"/>
        <v>5713.443957783641</v>
      </c>
      <c r="S318" s="31">
        <f t="shared" si="107"/>
        <v>737.2185751978892</v>
      </c>
      <c r="T318" s="31">
        <v>0</v>
      </c>
      <c r="U318" s="31">
        <f>G318/3.79*0.28</f>
        <v>737.2185751978892</v>
      </c>
      <c r="V318" s="31">
        <f>H318/3.79*0.28</f>
        <v>743.0512928759895</v>
      </c>
      <c r="W318" s="63">
        <f t="shared" si="108"/>
        <v>737.2185751978892</v>
      </c>
      <c r="X318" s="82">
        <v>5682.6</v>
      </c>
      <c r="Y318" s="37" t="s">
        <v>141</v>
      </c>
      <c r="Z318" s="33">
        <v>5682.6</v>
      </c>
      <c r="AA318" s="33">
        <v>5500.23</v>
      </c>
      <c r="AB318" s="33">
        <v>5682.6</v>
      </c>
      <c r="AC318" s="82">
        <v>1132.62</v>
      </c>
      <c r="AD318" s="37" t="s">
        <v>141</v>
      </c>
      <c r="AE318" s="33">
        <v>1132.62</v>
      </c>
      <c r="AF318" s="38">
        <v>651.43</v>
      </c>
      <c r="AG318" s="98">
        <f t="shared" si="109"/>
        <v>1132.62</v>
      </c>
      <c r="AH318" s="83" t="s">
        <v>141</v>
      </c>
      <c r="AI318" s="37" t="s">
        <v>141</v>
      </c>
      <c r="AJ318" s="37" t="s">
        <v>141</v>
      </c>
      <c r="AK318" s="37" t="s">
        <v>141</v>
      </c>
      <c r="AL318" s="99" t="str">
        <f t="shared" si="110"/>
        <v>0, 00</v>
      </c>
      <c r="AM318" s="82">
        <v>3383.28</v>
      </c>
      <c r="AN318" s="37" t="s">
        <v>141</v>
      </c>
      <c r="AO318" s="33">
        <v>3383.28</v>
      </c>
      <c r="AP318" s="33">
        <v>3030.24</v>
      </c>
      <c r="AQ318" s="98">
        <f t="shared" si="88"/>
        <v>3383.28</v>
      </c>
      <c r="AR318" s="85">
        <v>153.78</v>
      </c>
      <c r="AS318" s="37" t="s">
        <v>141</v>
      </c>
      <c r="AT318" s="38">
        <v>153.78</v>
      </c>
      <c r="AU318" s="38">
        <v>153.94</v>
      </c>
      <c r="AV318" s="98">
        <f t="shared" si="111"/>
        <v>153.78</v>
      </c>
      <c r="AW318" s="71" t="s">
        <v>141</v>
      </c>
      <c r="AX318" s="37" t="s">
        <v>141</v>
      </c>
      <c r="AY318" s="37" t="s">
        <v>141</v>
      </c>
      <c r="AZ318" s="37" t="s">
        <v>141</v>
      </c>
      <c r="BA318" s="16"/>
    </row>
    <row r="319" spans="1:53" s="12" customFormat="1" ht="12.75">
      <c r="A319" s="16">
        <v>4</v>
      </c>
      <c r="B319" s="16" t="s">
        <v>67</v>
      </c>
      <c r="C319" s="13" t="s">
        <v>10</v>
      </c>
      <c r="D319" s="13">
        <v>202.1</v>
      </c>
      <c r="E319" s="36"/>
      <c r="F319" s="36"/>
      <c r="G319" s="36"/>
      <c r="H319" s="37" t="s">
        <v>141</v>
      </c>
      <c r="I319" s="33">
        <f t="shared" si="82"/>
        <v>0</v>
      </c>
      <c r="J319" s="33">
        <f>F319/3.79*1.34</f>
        <v>0</v>
      </c>
      <c r="K319" s="31">
        <f t="shared" si="86"/>
        <v>0</v>
      </c>
      <c r="L319" s="31">
        <v>0</v>
      </c>
      <c r="M319" s="31">
        <f t="shared" si="105"/>
        <v>0</v>
      </c>
      <c r="N319" s="31">
        <f t="shared" si="84"/>
        <v>0</v>
      </c>
      <c r="O319" s="31">
        <f>F319/3.79*2.27</f>
        <v>0</v>
      </c>
      <c r="P319" s="31">
        <f t="shared" si="87"/>
        <v>0</v>
      </c>
      <c r="Q319" s="31">
        <v>0</v>
      </c>
      <c r="R319" s="31">
        <f t="shared" si="106"/>
        <v>0</v>
      </c>
      <c r="S319" s="31">
        <f t="shared" si="107"/>
        <v>0</v>
      </c>
      <c r="T319" s="31">
        <f>F319/3.79*0.28</f>
        <v>0</v>
      </c>
      <c r="U319" s="31">
        <f>G319/3.79*0.28</f>
        <v>0</v>
      </c>
      <c r="V319" s="31">
        <v>0</v>
      </c>
      <c r="W319" s="63">
        <f t="shared" si="108"/>
        <v>0</v>
      </c>
      <c r="X319" s="80"/>
      <c r="Y319" s="36"/>
      <c r="Z319" s="36"/>
      <c r="AA319" s="37" t="s">
        <v>141</v>
      </c>
      <c r="AB319" s="36"/>
      <c r="AC319" s="80"/>
      <c r="AD319" s="36"/>
      <c r="AE319" s="36"/>
      <c r="AF319" s="37" t="s">
        <v>141</v>
      </c>
      <c r="AG319" s="98">
        <f t="shared" si="109"/>
        <v>0</v>
      </c>
      <c r="AH319" s="80"/>
      <c r="AI319" s="36"/>
      <c r="AJ319" s="36"/>
      <c r="AK319" s="37" t="s">
        <v>141</v>
      </c>
      <c r="AL319" s="99">
        <f t="shared" si="110"/>
        <v>0</v>
      </c>
      <c r="AM319" s="80"/>
      <c r="AN319" s="36"/>
      <c r="AO319" s="36"/>
      <c r="AP319" s="37" t="s">
        <v>141</v>
      </c>
      <c r="AQ319" s="98">
        <f t="shared" si="88"/>
        <v>0</v>
      </c>
      <c r="AR319" s="80"/>
      <c r="AS319" s="36"/>
      <c r="AT319" s="36"/>
      <c r="AU319" s="37" t="s">
        <v>141</v>
      </c>
      <c r="AV319" s="98">
        <f t="shared" si="111"/>
        <v>0</v>
      </c>
      <c r="AW319" s="69"/>
      <c r="AX319" s="36"/>
      <c r="AY319" s="36"/>
      <c r="AZ319" s="37" t="s">
        <v>141</v>
      </c>
      <c r="BA319" s="16"/>
    </row>
    <row r="320" spans="1:53" s="12" customFormat="1" ht="12.75">
      <c r="A320" s="16">
        <v>5</v>
      </c>
      <c r="B320" s="16" t="s">
        <v>67</v>
      </c>
      <c r="C320" s="13">
        <v>4</v>
      </c>
      <c r="D320" s="13">
        <v>957.4</v>
      </c>
      <c r="E320" s="33">
        <v>39077.04</v>
      </c>
      <c r="F320" s="37" t="s">
        <v>141</v>
      </c>
      <c r="G320" s="33">
        <v>39077.04</v>
      </c>
      <c r="H320" s="33">
        <v>31158.2</v>
      </c>
      <c r="I320" s="33">
        <f t="shared" si="82"/>
        <v>13816.156622691295</v>
      </c>
      <c r="J320" s="33">
        <v>0</v>
      </c>
      <c r="K320" s="31">
        <f t="shared" si="86"/>
        <v>13816.156622691295</v>
      </c>
      <c r="L320" s="31">
        <f t="shared" si="83"/>
        <v>11016.35567282322</v>
      </c>
      <c r="M320" s="31">
        <f t="shared" si="105"/>
        <v>13816.156622691295</v>
      </c>
      <c r="N320" s="31">
        <f t="shared" si="84"/>
        <v>22373.925277044855</v>
      </c>
      <c r="O320" s="31">
        <v>0</v>
      </c>
      <c r="P320" s="31">
        <f t="shared" si="87"/>
        <v>22373.925277044855</v>
      </c>
      <c r="Q320" s="31">
        <f t="shared" si="85"/>
        <v>17839.91926121372</v>
      </c>
      <c r="R320" s="31">
        <f t="shared" si="106"/>
        <v>22373.925277044855</v>
      </c>
      <c r="S320" s="31">
        <f t="shared" si="107"/>
        <v>2886.958100263853</v>
      </c>
      <c r="T320" s="31">
        <v>0</v>
      </c>
      <c r="U320" s="31">
        <f>G320/3.79*0.28</f>
        <v>2886.958100263853</v>
      </c>
      <c r="V320" s="31">
        <f>H320/3.79*0.28</f>
        <v>2301.9250659630607</v>
      </c>
      <c r="W320" s="63">
        <f t="shared" si="108"/>
        <v>2886.958100263853</v>
      </c>
      <c r="X320" s="82">
        <v>22252.92</v>
      </c>
      <c r="Y320" s="37" t="s">
        <v>141</v>
      </c>
      <c r="Z320" s="33">
        <v>22252.92</v>
      </c>
      <c r="AA320" s="33">
        <v>17331.3</v>
      </c>
      <c r="AB320" s="33">
        <v>22252.92</v>
      </c>
      <c r="AC320" s="82">
        <v>4435.36</v>
      </c>
      <c r="AD320" s="37" t="s">
        <v>141</v>
      </c>
      <c r="AE320" s="33">
        <v>4435.36</v>
      </c>
      <c r="AF320" s="33">
        <v>2720.49</v>
      </c>
      <c r="AG320" s="98">
        <f t="shared" si="109"/>
        <v>4435.36</v>
      </c>
      <c r="AH320" s="83" t="s">
        <v>141</v>
      </c>
      <c r="AI320" s="37" t="s">
        <v>141</v>
      </c>
      <c r="AJ320" s="37" t="s">
        <v>141</v>
      </c>
      <c r="AK320" s="37" t="s">
        <v>141</v>
      </c>
      <c r="AL320" s="99" t="str">
        <f t="shared" si="110"/>
        <v>0, 00</v>
      </c>
      <c r="AM320" s="82">
        <v>13249.16</v>
      </c>
      <c r="AN320" s="37" t="s">
        <v>141</v>
      </c>
      <c r="AO320" s="33">
        <v>13249.16</v>
      </c>
      <c r="AP320" s="33">
        <v>9652.84</v>
      </c>
      <c r="AQ320" s="98">
        <f t="shared" si="88"/>
        <v>13249.16</v>
      </c>
      <c r="AR320" s="85">
        <v>602.22</v>
      </c>
      <c r="AS320" s="37" t="s">
        <v>141</v>
      </c>
      <c r="AT320" s="38">
        <v>602.22</v>
      </c>
      <c r="AU320" s="38">
        <v>630.68</v>
      </c>
      <c r="AV320" s="98">
        <f t="shared" si="111"/>
        <v>602.22</v>
      </c>
      <c r="AW320" s="71" t="s">
        <v>141</v>
      </c>
      <c r="AX320" s="37" t="s">
        <v>141</v>
      </c>
      <c r="AY320" s="37" t="s">
        <v>141</v>
      </c>
      <c r="AZ320" s="37" t="s">
        <v>141</v>
      </c>
      <c r="BA320" s="16"/>
    </row>
    <row r="321" spans="1:53" s="12" customFormat="1" ht="12.75">
      <c r="A321" s="16">
        <v>6</v>
      </c>
      <c r="B321" s="16" t="s">
        <v>67</v>
      </c>
      <c r="C321" s="13">
        <v>6</v>
      </c>
      <c r="D321" s="13">
        <v>978.3</v>
      </c>
      <c r="E321" s="33">
        <v>39817.02</v>
      </c>
      <c r="F321" s="37" t="s">
        <v>141</v>
      </c>
      <c r="G321" s="37" t="s">
        <v>184</v>
      </c>
      <c r="H321" s="33">
        <v>33299.83</v>
      </c>
      <c r="I321" s="33">
        <f aca="true" t="shared" si="112" ref="I321:I384">E321/3.79*1.34</f>
        <v>14077.7854353562</v>
      </c>
      <c r="J321" s="33">
        <v>0</v>
      </c>
      <c r="K321" s="31">
        <v>0</v>
      </c>
      <c r="L321" s="31">
        <f t="shared" si="83"/>
        <v>11773.554670184698</v>
      </c>
      <c r="M321" s="31">
        <f t="shared" si="105"/>
        <v>0</v>
      </c>
      <c r="N321" s="31">
        <f t="shared" si="84"/>
        <v>22797.607757255933</v>
      </c>
      <c r="O321" s="31">
        <v>0</v>
      </c>
      <c r="P321" s="31">
        <v>0</v>
      </c>
      <c r="Q321" s="31">
        <f t="shared" si="85"/>
        <v>19066.12957783641</v>
      </c>
      <c r="R321" s="31">
        <f t="shared" si="106"/>
        <v>0</v>
      </c>
      <c r="S321" s="31">
        <f t="shared" si="107"/>
        <v>2941.6268073878628</v>
      </c>
      <c r="T321" s="31">
        <v>0</v>
      </c>
      <c r="U321" s="31">
        <v>0</v>
      </c>
      <c r="V321" s="31">
        <f>H321/3.79*0.28</f>
        <v>2460.1457519788923</v>
      </c>
      <c r="W321" s="63">
        <f t="shared" si="108"/>
        <v>0</v>
      </c>
      <c r="X321" s="82">
        <v>22674.72</v>
      </c>
      <c r="Y321" s="37" t="s">
        <v>141</v>
      </c>
      <c r="Z321" s="33">
        <v>22674.72</v>
      </c>
      <c r="AA321" s="33">
        <v>18245.55</v>
      </c>
      <c r="AB321" s="33">
        <v>22674.72</v>
      </c>
      <c r="AC321" s="82">
        <v>4519.34</v>
      </c>
      <c r="AD321" s="37" t="s">
        <v>141</v>
      </c>
      <c r="AE321" s="33">
        <v>4519.34</v>
      </c>
      <c r="AF321" s="33">
        <v>2154.48</v>
      </c>
      <c r="AG321" s="98">
        <f t="shared" si="109"/>
        <v>4519.34</v>
      </c>
      <c r="AH321" s="83" t="s">
        <v>141</v>
      </c>
      <c r="AI321" s="37" t="s">
        <v>141</v>
      </c>
      <c r="AJ321" s="37" t="s">
        <v>141</v>
      </c>
      <c r="AK321" s="37" t="s">
        <v>141</v>
      </c>
      <c r="AL321" s="99" t="str">
        <f t="shared" si="110"/>
        <v>0, 00</v>
      </c>
      <c r="AM321" s="82">
        <v>13499.62</v>
      </c>
      <c r="AN321" s="37" t="s">
        <v>141</v>
      </c>
      <c r="AO321" s="33">
        <v>13499.62</v>
      </c>
      <c r="AP321" s="33">
        <v>10000.82</v>
      </c>
      <c r="AQ321" s="98">
        <f t="shared" si="88"/>
        <v>13499.62</v>
      </c>
      <c r="AR321" s="85">
        <v>613.61</v>
      </c>
      <c r="AS321" s="37" t="s">
        <v>141</v>
      </c>
      <c r="AT321" s="38">
        <v>613.61</v>
      </c>
      <c r="AU321" s="38">
        <v>497</v>
      </c>
      <c r="AV321" s="98">
        <f t="shared" si="111"/>
        <v>613.61</v>
      </c>
      <c r="AW321" s="71" t="s">
        <v>141</v>
      </c>
      <c r="AX321" s="37" t="s">
        <v>141</v>
      </c>
      <c r="AY321" s="37" t="s">
        <v>141</v>
      </c>
      <c r="AZ321" s="37" t="s">
        <v>141</v>
      </c>
      <c r="BA321" s="16"/>
    </row>
    <row r="322" spans="1:53" s="12" customFormat="1" ht="12.75">
      <c r="A322" s="16">
        <v>7</v>
      </c>
      <c r="B322" s="16" t="s">
        <v>67</v>
      </c>
      <c r="C322" s="13">
        <v>8</v>
      </c>
      <c r="D322" s="13">
        <v>491.5</v>
      </c>
      <c r="E322" s="33">
        <v>20161.98</v>
      </c>
      <c r="F322" s="37" t="s">
        <v>141</v>
      </c>
      <c r="G322" s="33">
        <v>20161.98</v>
      </c>
      <c r="H322" s="33">
        <v>12783.86</v>
      </c>
      <c r="I322" s="33">
        <f t="shared" si="112"/>
        <v>7128.510079155673</v>
      </c>
      <c r="J322" s="33">
        <v>0</v>
      </c>
      <c r="K322" s="31">
        <f t="shared" si="86"/>
        <v>7128.510079155673</v>
      </c>
      <c r="L322" s="31">
        <f t="shared" si="83"/>
        <v>4519.887176781003</v>
      </c>
      <c r="M322" s="31">
        <f t="shared" si="105"/>
        <v>7128.510079155673</v>
      </c>
      <c r="N322" s="31">
        <f t="shared" si="84"/>
        <v>11543.93050131926</v>
      </c>
      <c r="O322" s="31">
        <v>0</v>
      </c>
      <c r="P322" s="31">
        <f t="shared" si="87"/>
        <v>11543.93050131926</v>
      </c>
      <c r="Q322" s="31">
        <f t="shared" si="85"/>
        <v>7319.518786279684</v>
      </c>
      <c r="R322" s="31">
        <f t="shared" si="106"/>
        <v>11543.93050131926</v>
      </c>
      <c r="S322" s="31">
        <f t="shared" si="107"/>
        <v>1489.539419525066</v>
      </c>
      <c r="T322" s="31">
        <v>0</v>
      </c>
      <c r="U322" s="31">
        <f>G322/3.79*0.28</f>
        <v>1489.539419525066</v>
      </c>
      <c r="V322" s="31">
        <f>H322/3.79*0.28</f>
        <v>944.4540369393142</v>
      </c>
      <c r="W322" s="63">
        <f t="shared" si="108"/>
        <v>1489.539419525066</v>
      </c>
      <c r="X322" s="82">
        <v>10767</v>
      </c>
      <c r="Y322" s="37" t="s">
        <v>141</v>
      </c>
      <c r="Z322" s="33">
        <v>10767</v>
      </c>
      <c r="AA322" s="33">
        <v>6766.04</v>
      </c>
      <c r="AB322" s="33">
        <v>10767</v>
      </c>
      <c r="AC322" s="82">
        <v>2288.44</v>
      </c>
      <c r="AD322" s="37" t="s">
        <v>141</v>
      </c>
      <c r="AE322" s="33">
        <v>2288.44</v>
      </c>
      <c r="AF322" s="38">
        <v>531.9</v>
      </c>
      <c r="AG322" s="98">
        <f t="shared" si="109"/>
        <v>2288.44</v>
      </c>
      <c r="AH322" s="83" t="s">
        <v>141</v>
      </c>
      <c r="AI322" s="37" t="s">
        <v>141</v>
      </c>
      <c r="AJ322" s="37" t="s">
        <v>141</v>
      </c>
      <c r="AK322" s="37" t="s">
        <v>141</v>
      </c>
      <c r="AL322" s="99" t="str">
        <f t="shared" si="110"/>
        <v>0, 00</v>
      </c>
      <c r="AM322" s="82">
        <v>6835.74</v>
      </c>
      <c r="AN322" s="37" t="s">
        <v>141</v>
      </c>
      <c r="AO322" s="33">
        <v>6835.74</v>
      </c>
      <c r="AP322" s="33">
        <v>3560.5</v>
      </c>
      <c r="AQ322" s="98">
        <f t="shared" si="88"/>
        <v>6835.74</v>
      </c>
      <c r="AR322" s="85">
        <v>310.7</v>
      </c>
      <c r="AS322" s="37" t="s">
        <v>141</v>
      </c>
      <c r="AT322" s="38">
        <v>310.7</v>
      </c>
      <c r="AU322" s="38">
        <v>121.4</v>
      </c>
      <c r="AV322" s="98">
        <f t="shared" si="111"/>
        <v>310.7</v>
      </c>
      <c r="AW322" s="71" t="s">
        <v>141</v>
      </c>
      <c r="AX322" s="37" t="s">
        <v>141</v>
      </c>
      <c r="AY322" s="37" t="s">
        <v>141</v>
      </c>
      <c r="AZ322" s="37" t="s">
        <v>141</v>
      </c>
      <c r="BA322" s="16"/>
    </row>
    <row r="323" spans="1:53" s="12" customFormat="1" ht="12.75">
      <c r="A323" s="16">
        <v>8</v>
      </c>
      <c r="B323" s="16" t="s">
        <v>69</v>
      </c>
      <c r="C323" s="13" t="s">
        <v>70</v>
      </c>
      <c r="D323" s="13">
        <v>941.4</v>
      </c>
      <c r="E323" s="33">
        <v>38419.16</v>
      </c>
      <c r="F323" s="37" t="s">
        <v>141</v>
      </c>
      <c r="G323" s="33">
        <v>38419.16</v>
      </c>
      <c r="H323" s="33">
        <v>30873.76</v>
      </c>
      <c r="I323" s="33">
        <f t="shared" si="112"/>
        <v>13583.555250659634</v>
      </c>
      <c r="J323" s="33">
        <v>0</v>
      </c>
      <c r="K323" s="31">
        <f t="shared" si="86"/>
        <v>13583.555250659634</v>
      </c>
      <c r="L323" s="31">
        <f t="shared" si="83"/>
        <v>10915.788496042216</v>
      </c>
      <c r="M323" s="31">
        <f t="shared" si="105"/>
        <v>13583.555250659634</v>
      </c>
      <c r="N323" s="31">
        <f t="shared" si="84"/>
        <v>21997.24992084433</v>
      </c>
      <c r="O323" s="31">
        <v>0</v>
      </c>
      <c r="P323" s="31">
        <f t="shared" si="87"/>
        <v>21997.24992084433</v>
      </c>
      <c r="Q323" s="31">
        <f t="shared" si="85"/>
        <v>17677.060474934035</v>
      </c>
      <c r="R323" s="31">
        <f t="shared" si="106"/>
        <v>21997.24992084433</v>
      </c>
      <c r="S323" s="31">
        <f t="shared" si="107"/>
        <v>2838.354828496043</v>
      </c>
      <c r="T323" s="31">
        <v>0</v>
      </c>
      <c r="U323" s="31">
        <f>G323/3.79*0.28</f>
        <v>2838.354828496043</v>
      </c>
      <c r="V323" s="31">
        <f>H323/3.79*0.28</f>
        <v>2280.911029023747</v>
      </c>
      <c r="W323" s="63">
        <f t="shared" si="108"/>
        <v>2838.354828496043</v>
      </c>
      <c r="X323" s="82">
        <v>21878.52</v>
      </c>
      <c r="Y323" s="37" t="s">
        <v>141</v>
      </c>
      <c r="Z323" s="33">
        <v>21878.52</v>
      </c>
      <c r="AA323" s="33">
        <v>17389.5</v>
      </c>
      <c r="AB323" s="33">
        <v>21878.52</v>
      </c>
      <c r="AC323" s="82">
        <v>4360.7</v>
      </c>
      <c r="AD323" s="37" t="s">
        <v>141</v>
      </c>
      <c r="AE323" s="33">
        <v>4360.7</v>
      </c>
      <c r="AF323" s="33">
        <v>2745.06</v>
      </c>
      <c r="AG323" s="98">
        <f t="shared" si="109"/>
        <v>4360.7</v>
      </c>
      <c r="AH323" s="83" t="s">
        <v>141</v>
      </c>
      <c r="AI323" s="37" t="s">
        <v>141</v>
      </c>
      <c r="AJ323" s="37" t="s">
        <v>141</v>
      </c>
      <c r="AK323" s="37" t="s">
        <v>141</v>
      </c>
      <c r="AL323" s="99" t="str">
        <f t="shared" si="110"/>
        <v>0, 00</v>
      </c>
      <c r="AM323" s="82">
        <v>13025.62</v>
      </c>
      <c r="AN323" s="37" t="s">
        <v>141</v>
      </c>
      <c r="AO323" s="33">
        <v>13025.62</v>
      </c>
      <c r="AP323" s="33">
        <v>9796.25</v>
      </c>
      <c r="AQ323" s="98">
        <f t="shared" si="88"/>
        <v>13025.62</v>
      </c>
      <c r="AR323" s="85">
        <v>592.04</v>
      </c>
      <c r="AS323" s="37" t="s">
        <v>141</v>
      </c>
      <c r="AT323" s="38">
        <v>592.04</v>
      </c>
      <c r="AU323" s="38">
        <v>623.62</v>
      </c>
      <c r="AV323" s="98">
        <f t="shared" si="111"/>
        <v>592.04</v>
      </c>
      <c r="AW323" s="71" t="s">
        <v>141</v>
      </c>
      <c r="AX323" s="37" t="s">
        <v>141</v>
      </c>
      <c r="AY323" s="37" t="s">
        <v>141</v>
      </c>
      <c r="AZ323" s="37" t="s">
        <v>142</v>
      </c>
      <c r="BA323" s="16"/>
    </row>
    <row r="324" spans="1:53" s="12" customFormat="1" ht="12.75">
      <c r="A324" s="16">
        <v>9</v>
      </c>
      <c r="B324" s="16" t="s">
        <v>69</v>
      </c>
      <c r="C324" s="13">
        <v>9</v>
      </c>
      <c r="D324" s="13">
        <v>502.5</v>
      </c>
      <c r="E324" s="33">
        <v>20578.88</v>
      </c>
      <c r="F324" s="37" t="s">
        <v>141</v>
      </c>
      <c r="G324" s="33">
        <v>20578.88</v>
      </c>
      <c r="H324" s="33">
        <v>14516.7</v>
      </c>
      <c r="I324" s="33">
        <f t="shared" si="112"/>
        <v>7275.910079155674</v>
      </c>
      <c r="J324" s="33">
        <v>0</v>
      </c>
      <c r="K324" s="31">
        <f t="shared" si="86"/>
        <v>7275.910079155674</v>
      </c>
      <c r="L324" s="31">
        <f t="shared" si="83"/>
        <v>5132.553562005278</v>
      </c>
      <c r="M324" s="31">
        <f t="shared" si="105"/>
        <v>7275.910079155674</v>
      </c>
      <c r="N324" s="31">
        <f t="shared" si="84"/>
        <v>11782.630501319261</v>
      </c>
      <c r="O324" s="31">
        <v>0</v>
      </c>
      <c r="P324" s="31">
        <f t="shared" si="87"/>
        <v>11782.630501319261</v>
      </c>
      <c r="Q324" s="31">
        <f t="shared" si="85"/>
        <v>8311.672559366754</v>
      </c>
      <c r="R324" s="31">
        <f t="shared" si="106"/>
        <v>11782.630501319261</v>
      </c>
      <c r="S324" s="31">
        <f t="shared" si="107"/>
        <v>1520.3394195250662</v>
      </c>
      <c r="T324" s="31">
        <v>0</v>
      </c>
      <c r="U324" s="31">
        <f>G324/3.79*0.28</f>
        <v>1520.3394195250662</v>
      </c>
      <c r="V324" s="31">
        <f>H324/3.79*0.28</f>
        <v>1072.4738786279684</v>
      </c>
      <c r="W324" s="63">
        <f t="shared" si="108"/>
        <v>1520.3394195250662</v>
      </c>
      <c r="X324" s="82">
        <v>11718.96</v>
      </c>
      <c r="Y324" s="37" t="s">
        <v>141</v>
      </c>
      <c r="Z324" s="33">
        <v>11718.96</v>
      </c>
      <c r="AA324" s="33">
        <v>7849.27</v>
      </c>
      <c r="AB324" s="33">
        <v>11718.96</v>
      </c>
      <c r="AC324" s="82">
        <v>2225.76</v>
      </c>
      <c r="AD324" s="37" t="s">
        <v>141</v>
      </c>
      <c r="AE324" s="33">
        <v>2335.76</v>
      </c>
      <c r="AF324" s="38">
        <v>669.07</v>
      </c>
      <c r="AG324" s="98">
        <f t="shared" si="109"/>
        <v>2335.76</v>
      </c>
      <c r="AH324" s="83" t="s">
        <v>141</v>
      </c>
      <c r="AI324" s="37" t="s">
        <v>141</v>
      </c>
      <c r="AJ324" s="37" t="s">
        <v>141</v>
      </c>
      <c r="AK324" s="37" t="s">
        <v>141</v>
      </c>
      <c r="AL324" s="99" t="str">
        <f t="shared" si="110"/>
        <v>0, 00</v>
      </c>
      <c r="AM324" s="82">
        <v>6977.32</v>
      </c>
      <c r="AN324" s="37" t="s">
        <v>141</v>
      </c>
      <c r="AO324" s="33">
        <v>6977.32</v>
      </c>
      <c r="AP324" s="33">
        <v>4210.04</v>
      </c>
      <c r="AQ324" s="98">
        <f t="shared" si="88"/>
        <v>6977.32</v>
      </c>
      <c r="AR324" s="85">
        <v>317.13</v>
      </c>
      <c r="AS324" s="37" t="s">
        <v>141</v>
      </c>
      <c r="AT324" s="38">
        <v>317.13</v>
      </c>
      <c r="AU324" s="38">
        <v>127.07</v>
      </c>
      <c r="AV324" s="98">
        <f t="shared" si="111"/>
        <v>317.13</v>
      </c>
      <c r="AW324" s="71" t="s">
        <v>141</v>
      </c>
      <c r="AX324" s="37" t="s">
        <v>141</v>
      </c>
      <c r="AY324" s="37" t="s">
        <v>141</v>
      </c>
      <c r="AZ324" s="37" t="s">
        <v>141</v>
      </c>
      <c r="BA324" s="16"/>
    </row>
    <row r="325" spans="1:53" s="12" customFormat="1" ht="12.75">
      <c r="A325" s="16">
        <v>10</v>
      </c>
      <c r="B325" s="16" t="s">
        <v>67</v>
      </c>
      <c r="C325" s="13">
        <v>10</v>
      </c>
      <c r="D325" s="13">
        <v>614.8</v>
      </c>
      <c r="E325" s="33">
        <v>25087.51</v>
      </c>
      <c r="F325" s="37" t="s">
        <v>141</v>
      </c>
      <c r="G325" s="33">
        <v>25087.51</v>
      </c>
      <c r="H325" s="33">
        <v>20823.44</v>
      </c>
      <c r="I325" s="33">
        <f t="shared" si="112"/>
        <v>8869.990343007916</v>
      </c>
      <c r="J325" s="33">
        <v>0</v>
      </c>
      <c r="K325" s="31">
        <f aca="true" t="shared" si="113" ref="K325:K388">G325/3.79*1.34</f>
        <v>8869.990343007916</v>
      </c>
      <c r="L325" s="31">
        <f aca="true" t="shared" si="114" ref="L325:L388">H325/3.79*1.34</f>
        <v>7362.377203166227</v>
      </c>
      <c r="M325" s="31">
        <f t="shared" si="105"/>
        <v>8869.990343007916</v>
      </c>
      <c r="N325" s="31">
        <f aca="true" t="shared" si="115" ref="N325:N388">E325/3.79*2.17</f>
        <v>14364.08883905013</v>
      </c>
      <c r="O325" s="31">
        <v>0</v>
      </c>
      <c r="P325" s="31">
        <f aca="true" t="shared" si="116" ref="P325:P388">G325/3.79*2.17</f>
        <v>14364.08883905013</v>
      </c>
      <c r="Q325" s="31">
        <f aca="true" t="shared" si="117" ref="Q325:Q388">H325/3.79*2.17</f>
        <v>11922.65562005277</v>
      </c>
      <c r="R325" s="31">
        <f t="shared" si="106"/>
        <v>14364.08883905013</v>
      </c>
      <c r="S325" s="31">
        <f aca="true" t="shared" si="118" ref="S325:S388">E325/3.79*0.28</f>
        <v>1853.4308179419525</v>
      </c>
      <c r="T325" s="31">
        <v>0</v>
      </c>
      <c r="U325" s="31">
        <f aca="true" t="shared" si="119" ref="U325:U388">G325/3.79*0.28</f>
        <v>1853.4308179419525</v>
      </c>
      <c r="V325" s="31">
        <f aca="true" t="shared" si="120" ref="V325:V388">H325/3.79*0.28</f>
        <v>1538.4071767810028</v>
      </c>
      <c r="W325" s="63">
        <f t="shared" si="108"/>
        <v>1853.4308179419525</v>
      </c>
      <c r="X325" s="82">
        <v>14286.08</v>
      </c>
      <c r="Y325" s="37" t="s">
        <v>141</v>
      </c>
      <c r="Z325" s="33">
        <v>14286.08</v>
      </c>
      <c r="AA325" s="33">
        <v>11199.44</v>
      </c>
      <c r="AB325" s="33">
        <v>14286.08</v>
      </c>
      <c r="AC325" s="82">
        <v>2845.74</v>
      </c>
      <c r="AD325" s="37" t="s">
        <v>141</v>
      </c>
      <c r="AE325" s="33">
        <v>2845.74</v>
      </c>
      <c r="AF325" s="38">
        <v>895.87</v>
      </c>
      <c r="AG325" s="98">
        <f t="shared" si="109"/>
        <v>2845.74</v>
      </c>
      <c r="AH325" s="83" t="s">
        <v>141</v>
      </c>
      <c r="AI325" s="37" t="s">
        <v>141</v>
      </c>
      <c r="AJ325" s="37" t="s">
        <v>141</v>
      </c>
      <c r="AK325" s="37" t="s">
        <v>141</v>
      </c>
      <c r="AL325" s="99" t="str">
        <f t="shared" si="110"/>
        <v>0, 00</v>
      </c>
      <c r="AM325" s="82">
        <v>8504.16</v>
      </c>
      <c r="AN325" s="37" t="s">
        <v>141</v>
      </c>
      <c r="AO325" s="33">
        <v>8504.16</v>
      </c>
      <c r="AP325" s="33">
        <v>5978.37</v>
      </c>
      <c r="AQ325" s="98">
        <f t="shared" si="88"/>
        <v>8504.16</v>
      </c>
      <c r="AR325" s="85">
        <v>386.37</v>
      </c>
      <c r="AS325" s="37" t="s">
        <v>141</v>
      </c>
      <c r="AT325" s="38">
        <v>386.37</v>
      </c>
      <c r="AU325" s="38">
        <v>211.02</v>
      </c>
      <c r="AV325" s="98">
        <f t="shared" si="111"/>
        <v>386.37</v>
      </c>
      <c r="AW325" s="71" t="s">
        <v>141</v>
      </c>
      <c r="AX325" s="37" t="s">
        <v>141</v>
      </c>
      <c r="AY325" s="37" t="s">
        <v>141</v>
      </c>
      <c r="AZ325" s="37" t="s">
        <v>141</v>
      </c>
      <c r="BA325" s="16"/>
    </row>
    <row r="326" spans="1:53" s="12" customFormat="1" ht="12.75">
      <c r="A326" s="16">
        <v>11</v>
      </c>
      <c r="B326" s="16" t="s">
        <v>67</v>
      </c>
      <c r="C326" s="13" t="s">
        <v>71</v>
      </c>
      <c r="D326" s="13">
        <v>712.1</v>
      </c>
      <c r="E326" s="33">
        <v>29151.6</v>
      </c>
      <c r="F326" s="37" t="s">
        <v>141</v>
      </c>
      <c r="G326" s="33">
        <v>29151.6</v>
      </c>
      <c r="H326" s="33">
        <v>21010.33</v>
      </c>
      <c r="I326" s="33">
        <f t="shared" si="112"/>
        <v>10306.8981530343</v>
      </c>
      <c r="J326" s="33">
        <v>0</v>
      </c>
      <c r="K326" s="31">
        <f t="shared" si="113"/>
        <v>10306.8981530343</v>
      </c>
      <c r="L326" s="31">
        <f t="shared" si="114"/>
        <v>7428.454406332454</v>
      </c>
      <c r="M326" s="31">
        <f t="shared" si="105"/>
        <v>10306.8981530343</v>
      </c>
      <c r="N326" s="31">
        <f t="shared" si="115"/>
        <v>16691.021635883902</v>
      </c>
      <c r="O326" s="31">
        <v>0</v>
      </c>
      <c r="P326" s="31">
        <f t="shared" si="116"/>
        <v>16691.021635883902</v>
      </c>
      <c r="Q326" s="31">
        <f t="shared" si="117"/>
        <v>12029.66124010554</v>
      </c>
      <c r="R326" s="31">
        <f t="shared" si="106"/>
        <v>16691.021635883902</v>
      </c>
      <c r="S326" s="31">
        <f t="shared" si="118"/>
        <v>2153.6802110817944</v>
      </c>
      <c r="T326" s="31">
        <v>0</v>
      </c>
      <c r="U326" s="31">
        <f t="shared" si="119"/>
        <v>2153.6802110817944</v>
      </c>
      <c r="V326" s="31">
        <f t="shared" si="120"/>
        <v>1552.2143535620055</v>
      </c>
      <c r="W326" s="63">
        <f t="shared" si="108"/>
        <v>2153.6802110817944</v>
      </c>
      <c r="X326" s="82">
        <v>16600.92</v>
      </c>
      <c r="Y326" s="37" t="s">
        <v>141</v>
      </c>
      <c r="Z326" s="33">
        <v>16600.92</v>
      </c>
      <c r="AA326" s="33">
        <v>11261.62</v>
      </c>
      <c r="AB326" s="33">
        <v>16600.92</v>
      </c>
      <c r="AC326" s="82">
        <v>3308.8</v>
      </c>
      <c r="AD326" s="37" t="s">
        <v>141</v>
      </c>
      <c r="AE326" s="33">
        <v>3308.8</v>
      </c>
      <c r="AF326" s="38">
        <v>844</v>
      </c>
      <c r="AG326" s="98">
        <f t="shared" si="109"/>
        <v>3308.8</v>
      </c>
      <c r="AH326" s="83" t="s">
        <v>141</v>
      </c>
      <c r="AI326" s="37" t="s">
        <v>141</v>
      </c>
      <c r="AJ326" s="37" t="s">
        <v>141</v>
      </c>
      <c r="AK326" s="37" t="s">
        <v>141</v>
      </c>
      <c r="AL326" s="99" t="str">
        <f t="shared" si="110"/>
        <v>0, 00</v>
      </c>
      <c r="AM326" s="82">
        <v>9883.62</v>
      </c>
      <c r="AN326" s="37" t="s">
        <v>141</v>
      </c>
      <c r="AO326" s="33">
        <v>9883.62</v>
      </c>
      <c r="AP326" s="33">
        <v>5885.97</v>
      </c>
      <c r="AQ326" s="98">
        <f t="shared" si="88"/>
        <v>9883.62</v>
      </c>
      <c r="AR326" s="85">
        <v>449.23</v>
      </c>
      <c r="AS326" s="37" t="s">
        <v>141</v>
      </c>
      <c r="AT326" s="38">
        <v>449.23</v>
      </c>
      <c r="AU326" s="38">
        <v>213.9</v>
      </c>
      <c r="AV326" s="98">
        <f t="shared" si="111"/>
        <v>449.23</v>
      </c>
      <c r="AW326" s="71" t="s">
        <v>141</v>
      </c>
      <c r="AX326" s="37" t="s">
        <v>141</v>
      </c>
      <c r="AY326" s="37" t="s">
        <v>141</v>
      </c>
      <c r="AZ326" s="37" t="s">
        <v>141</v>
      </c>
      <c r="BA326" s="16"/>
    </row>
    <row r="327" spans="1:53" s="12" customFormat="1" ht="12.75">
      <c r="A327" s="16">
        <v>12</v>
      </c>
      <c r="B327" s="16" t="s">
        <v>67</v>
      </c>
      <c r="C327" s="13">
        <v>12</v>
      </c>
      <c r="D327" s="13">
        <v>649.7</v>
      </c>
      <c r="E327" s="33">
        <v>26550.77</v>
      </c>
      <c r="F327" s="37" t="s">
        <v>141</v>
      </c>
      <c r="G327" s="33">
        <v>26550.77</v>
      </c>
      <c r="H327" s="33">
        <v>22579.09</v>
      </c>
      <c r="I327" s="33">
        <f t="shared" si="112"/>
        <v>9387.343482849605</v>
      </c>
      <c r="J327" s="33">
        <v>0</v>
      </c>
      <c r="K327" s="31">
        <f t="shared" si="113"/>
        <v>9387.343482849605</v>
      </c>
      <c r="L327" s="31">
        <f t="shared" si="114"/>
        <v>7983.1083377308705</v>
      </c>
      <c r="M327" s="31">
        <f t="shared" si="105"/>
        <v>9387.343482849605</v>
      </c>
      <c r="N327" s="31">
        <f t="shared" si="115"/>
        <v>15201.892058047493</v>
      </c>
      <c r="O327" s="31">
        <v>0</v>
      </c>
      <c r="P327" s="31">
        <f t="shared" si="116"/>
        <v>15201.892058047493</v>
      </c>
      <c r="Q327" s="31">
        <f t="shared" si="117"/>
        <v>12927.869472295513</v>
      </c>
      <c r="R327" s="31">
        <f t="shared" si="106"/>
        <v>15201.892058047493</v>
      </c>
      <c r="S327" s="31">
        <f t="shared" si="118"/>
        <v>1961.5344591029027</v>
      </c>
      <c r="T327" s="31">
        <v>0</v>
      </c>
      <c r="U327" s="31">
        <f t="shared" si="119"/>
        <v>1961.5344591029027</v>
      </c>
      <c r="V327" s="31">
        <f t="shared" si="120"/>
        <v>1668.1121899736147</v>
      </c>
      <c r="W327" s="63">
        <f t="shared" si="108"/>
        <v>1961.5344591029027</v>
      </c>
      <c r="X327" s="82">
        <v>15119.53</v>
      </c>
      <c r="Y327" s="37" t="s">
        <v>141</v>
      </c>
      <c r="Z327" s="33">
        <v>15119.53</v>
      </c>
      <c r="AA327" s="33">
        <v>12464.02</v>
      </c>
      <c r="AB327" s="33">
        <v>15119.53</v>
      </c>
      <c r="AC327" s="82">
        <v>3012.74</v>
      </c>
      <c r="AD327" s="37" t="s">
        <v>141</v>
      </c>
      <c r="AE327" s="33">
        <v>3012.74</v>
      </c>
      <c r="AF327" s="33">
        <v>1628.1</v>
      </c>
      <c r="AG327" s="98">
        <f t="shared" si="109"/>
        <v>3012.74</v>
      </c>
      <c r="AH327" s="83" t="s">
        <v>141</v>
      </c>
      <c r="AI327" s="37" t="s">
        <v>141</v>
      </c>
      <c r="AJ327" s="37" t="s">
        <v>141</v>
      </c>
      <c r="AK327" s="37" t="s">
        <v>141</v>
      </c>
      <c r="AL327" s="99" t="str">
        <f t="shared" si="110"/>
        <v>0, 00</v>
      </c>
      <c r="AM327" s="82">
        <v>9001.25</v>
      </c>
      <c r="AN327" s="37" t="s">
        <v>141</v>
      </c>
      <c r="AO327" s="33">
        <v>9001.25</v>
      </c>
      <c r="AP327" s="33">
        <v>6837.26</v>
      </c>
      <c r="AQ327" s="98">
        <f aca="true" t="shared" si="121" ref="AQ327:AQ390">AO327</f>
        <v>9001.25</v>
      </c>
      <c r="AR327" s="85">
        <v>409.05</v>
      </c>
      <c r="AS327" s="37" t="s">
        <v>141</v>
      </c>
      <c r="AT327" s="38">
        <v>409.05</v>
      </c>
      <c r="AU327" s="38">
        <v>347.36</v>
      </c>
      <c r="AV327" s="98">
        <f t="shared" si="111"/>
        <v>409.05</v>
      </c>
      <c r="AW327" s="71" t="s">
        <v>141</v>
      </c>
      <c r="AX327" s="37" t="s">
        <v>141</v>
      </c>
      <c r="AY327" s="37" t="s">
        <v>141</v>
      </c>
      <c r="AZ327" s="37" t="s">
        <v>141</v>
      </c>
      <c r="BA327" s="16"/>
    </row>
    <row r="328" spans="1:53" s="12" customFormat="1" ht="12.75">
      <c r="A328" s="16">
        <v>13</v>
      </c>
      <c r="B328" s="16" t="s">
        <v>67</v>
      </c>
      <c r="C328" s="13">
        <v>14</v>
      </c>
      <c r="D328" s="13">
        <v>726</v>
      </c>
      <c r="E328" s="33">
        <v>29678.74</v>
      </c>
      <c r="F328" s="37" t="s">
        <v>141</v>
      </c>
      <c r="G328" s="33">
        <v>29678.74</v>
      </c>
      <c r="H328" s="33">
        <v>27471.42</v>
      </c>
      <c r="I328" s="33">
        <f t="shared" si="112"/>
        <v>10493.274828496043</v>
      </c>
      <c r="J328" s="33">
        <v>0</v>
      </c>
      <c r="K328" s="31">
        <f t="shared" si="113"/>
        <v>10493.274828496043</v>
      </c>
      <c r="L328" s="31">
        <f t="shared" si="114"/>
        <v>9712.850343007914</v>
      </c>
      <c r="M328" s="31">
        <f t="shared" si="105"/>
        <v>10493.274828496043</v>
      </c>
      <c r="N328" s="31">
        <f t="shared" si="115"/>
        <v>16992.840580474935</v>
      </c>
      <c r="O328" s="31">
        <v>0</v>
      </c>
      <c r="P328" s="31">
        <f t="shared" si="116"/>
        <v>16992.840580474935</v>
      </c>
      <c r="Q328" s="31">
        <f t="shared" si="117"/>
        <v>15729.01883905013</v>
      </c>
      <c r="R328" s="31">
        <f t="shared" si="106"/>
        <v>16992.840580474935</v>
      </c>
      <c r="S328" s="31">
        <f t="shared" si="118"/>
        <v>2192.624591029024</v>
      </c>
      <c r="T328" s="31">
        <v>0</v>
      </c>
      <c r="U328" s="31">
        <f t="shared" si="119"/>
        <v>2192.624591029024</v>
      </c>
      <c r="V328" s="31">
        <f t="shared" si="120"/>
        <v>2029.5508179419526</v>
      </c>
      <c r="W328" s="63">
        <f t="shared" si="108"/>
        <v>2192.624591029024</v>
      </c>
      <c r="X328" s="82">
        <v>16901.04</v>
      </c>
      <c r="Y328" s="37" t="s">
        <v>141</v>
      </c>
      <c r="Z328" s="33">
        <v>16901.04</v>
      </c>
      <c r="AA328" s="33">
        <v>14905.26</v>
      </c>
      <c r="AB328" s="33">
        <v>16901.04</v>
      </c>
      <c r="AC328" s="82">
        <v>3368.62</v>
      </c>
      <c r="AD328" s="37" t="s">
        <v>141</v>
      </c>
      <c r="AE328" s="33">
        <v>3368.62</v>
      </c>
      <c r="AF328" s="33">
        <v>1491.82</v>
      </c>
      <c r="AG328" s="98">
        <f t="shared" si="109"/>
        <v>3368.62</v>
      </c>
      <c r="AH328" s="83" t="s">
        <v>141</v>
      </c>
      <c r="AI328" s="37" t="s">
        <v>141</v>
      </c>
      <c r="AJ328" s="37" t="s">
        <v>141</v>
      </c>
      <c r="AK328" s="37" t="s">
        <v>141</v>
      </c>
      <c r="AL328" s="99" t="str">
        <f t="shared" si="110"/>
        <v>0, 00</v>
      </c>
      <c r="AM328" s="82">
        <v>10062.56</v>
      </c>
      <c r="AN328" s="37" t="s">
        <v>141</v>
      </c>
      <c r="AO328" s="33">
        <v>10062.56</v>
      </c>
      <c r="AP328" s="33">
        <v>8104.05</v>
      </c>
      <c r="AQ328" s="98">
        <f t="shared" si="121"/>
        <v>10062.56</v>
      </c>
      <c r="AR328" s="85">
        <v>457.38</v>
      </c>
      <c r="AS328" s="38" t="s">
        <v>141</v>
      </c>
      <c r="AT328" s="38">
        <v>457.38</v>
      </c>
      <c r="AU328" s="38">
        <v>304.45</v>
      </c>
      <c r="AV328" s="98">
        <f t="shared" si="111"/>
        <v>457.38</v>
      </c>
      <c r="AW328" s="71" t="s">
        <v>141</v>
      </c>
      <c r="AX328" s="37" t="s">
        <v>141</v>
      </c>
      <c r="AY328" s="38" t="s">
        <v>141</v>
      </c>
      <c r="AZ328" s="38" t="s">
        <v>141</v>
      </c>
      <c r="BA328" s="16"/>
    </row>
    <row r="329" spans="1:53" s="12" customFormat="1" ht="12.75">
      <c r="A329" s="16">
        <v>14</v>
      </c>
      <c r="B329" s="16" t="s">
        <v>67</v>
      </c>
      <c r="C329" s="13">
        <v>16</v>
      </c>
      <c r="D329" s="13">
        <v>2049.4</v>
      </c>
      <c r="E329" s="33">
        <v>83829.83</v>
      </c>
      <c r="F329" s="37" t="s">
        <v>141</v>
      </c>
      <c r="G329" s="33">
        <v>83829.83</v>
      </c>
      <c r="H329" s="33">
        <v>73503.33</v>
      </c>
      <c r="I329" s="33">
        <f t="shared" si="112"/>
        <v>29639.042796833775</v>
      </c>
      <c r="J329" s="33">
        <v>0</v>
      </c>
      <c r="K329" s="31">
        <f t="shared" si="113"/>
        <v>29639.042796833775</v>
      </c>
      <c r="L329" s="31">
        <f t="shared" si="114"/>
        <v>25987.984749340372</v>
      </c>
      <c r="M329" s="31">
        <f t="shared" si="105"/>
        <v>29639.042796833775</v>
      </c>
      <c r="N329" s="31">
        <f t="shared" si="115"/>
        <v>47997.55437994723</v>
      </c>
      <c r="O329" s="31">
        <v>0</v>
      </c>
      <c r="P329" s="31">
        <f t="shared" si="116"/>
        <v>47997.55437994723</v>
      </c>
      <c r="Q329" s="31">
        <f t="shared" si="117"/>
        <v>42085.02007915567</v>
      </c>
      <c r="R329" s="31">
        <f t="shared" si="106"/>
        <v>47997.55437994723</v>
      </c>
      <c r="S329" s="31">
        <f t="shared" si="118"/>
        <v>6193.2328232189975</v>
      </c>
      <c r="T329" s="31">
        <v>0</v>
      </c>
      <c r="U329" s="31">
        <f t="shared" si="119"/>
        <v>6193.2328232189975</v>
      </c>
      <c r="V329" s="31">
        <f t="shared" si="120"/>
        <v>5430.325171503959</v>
      </c>
      <c r="W329" s="63">
        <f t="shared" si="108"/>
        <v>6193.2328232189975</v>
      </c>
      <c r="X329" s="82">
        <v>47741.98</v>
      </c>
      <c r="Y329" s="37" t="s">
        <v>141</v>
      </c>
      <c r="Z329" s="33">
        <v>47741.98</v>
      </c>
      <c r="AA329" s="33">
        <v>40009.97</v>
      </c>
      <c r="AB329" s="33">
        <v>47741.98</v>
      </c>
      <c r="AC329" s="82">
        <v>9521.7</v>
      </c>
      <c r="AD329" s="37" t="s">
        <v>141</v>
      </c>
      <c r="AE329" s="33">
        <v>9521.7</v>
      </c>
      <c r="AF329" s="33">
        <v>5023.94</v>
      </c>
      <c r="AG329" s="98">
        <f t="shared" si="109"/>
        <v>9521.7</v>
      </c>
      <c r="AH329" s="83" t="s">
        <v>141</v>
      </c>
      <c r="AI329" s="37" t="s">
        <v>141</v>
      </c>
      <c r="AJ329" s="37" t="s">
        <v>141</v>
      </c>
      <c r="AK329" s="37" t="s">
        <v>141</v>
      </c>
      <c r="AL329" s="99" t="str">
        <f t="shared" si="110"/>
        <v>0, 00</v>
      </c>
      <c r="AM329" s="82">
        <v>28426.47</v>
      </c>
      <c r="AN329" s="37" t="s">
        <v>141</v>
      </c>
      <c r="AO329" s="33">
        <v>28426.47</v>
      </c>
      <c r="AP329" s="33">
        <v>21667.23</v>
      </c>
      <c r="AQ329" s="98">
        <f t="shared" si="121"/>
        <v>28426.47</v>
      </c>
      <c r="AR329" s="83" t="s">
        <v>141</v>
      </c>
      <c r="AS329" s="37" t="s">
        <v>141</v>
      </c>
      <c r="AT329" s="37" t="s">
        <v>141</v>
      </c>
      <c r="AU329" s="37" t="s">
        <v>141</v>
      </c>
      <c r="AV329" s="98" t="str">
        <f t="shared" si="111"/>
        <v>0, 00</v>
      </c>
      <c r="AW329" s="71" t="s">
        <v>141</v>
      </c>
      <c r="AX329" s="37" t="s">
        <v>141</v>
      </c>
      <c r="AY329" s="37" t="s">
        <v>141</v>
      </c>
      <c r="AZ329" s="37" t="s">
        <v>141</v>
      </c>
      <c r="BA329" s="16"/>
    </row>
    <row r="330" spans="1:53" s="12" customFormat="1" ht="12.75">
      <c r="A330" s="16">
        <v>15</v>
      </c>
      <c r="B330" s="16" t="s">
        <v>67</v>
      </c>
      <c r="C330" s="13">
        <v>18</v>
      </c>
      <c r="D330" s="13">
        <v>1525.86</v>
      </c>
      <c r="E330" s="33">
        <v>62426.14</v>
      </c>
      <c r="F330" s="37" t="s">
        <v>141</v>
      </c>
      <c r="G330" s="33">
        <v>62426.14</v>
      </c>
      <c r="H330" s="33">
        <v>55590.92</v>
      </c>
      <c r="I330" s="33">
        <f t="shared" si="112"/>
        <v>22071.51124010554</v>
      </c>
      <c r="J330" s="33">
        <v>0</v>
      </c>
      <c r="K330" s="31">
        <f t="shared" si="113"/>
        <v>22071.51124010554</v>
      </c>
      <c r="L330" s="31">
        <f t="shared" si="114"/>
        <v>19654.83715039578</v>
      </c>
      <c r="M330" s="31">
        <f t="shared" si="105"/>
        <v>22071.51124010554</v>
      </c>
      <c r="N330" s="31">
        <f t="shared" si="115"/>
        <v>35742.67118733509</v>
      </c>
      <c r="O330" s="31">
        <v>0</v>
      </c>
      <c r="P330" s="31">
        <f t="shared" si="116"/>
        <v>35742.67118733509</v>
      </c>
      <c r="Q330" s="31">
        <f t="shared" si="117"/>
        <v>31829.101952506593</v>
      </c>
      <c r="R330" s="31">
        <f t="shared" si="106"/>
        <v>35742.67118733509</v>
      </c>
      <c r="S330" s="31">
        <f t="shared" si="118"/>
        <v>4611.957572559367</v>
      </c>
      <c r="T330" s="31">
        <v>0</v>
      </c>
      <c r="U330" s="31">
        <f t="shared" si="119"/>
        <v>4611.957572559367</v>
      </c>
      <c r="V330" s="31">
        <f t="shared" si="120"/>
        <v>4106.9808970976255</v>
      </c>
      <c r="W330" s="63">
        <f t="shared" si="108"/>
        <v>4611.957572559367</v>
      </c>
      <c r="X330" s="82">
        <v>35549.64</v>
      </c>
      <c r="Y330" s="37" t="s">
        <v>141</v>
      </c>
      <c r="Z330" s="33">
        <v>35549.64</v>
      </c>
      <c r="AA330" s="33">
        <v>30407.56</v>
      </c>
      <c r="AB330" s="33">
        <v>35549.64</v>
      </c>
      <c r="AC330" s="82">
        <v>7085.56</v>
      </c>
      <c r="AD330" s="37" t="s">
        <v>141</v>
      </c>
      <c r="AE330" s="33">
        <v>7085.56</v>
      </c>
      <c r="AF330" s="33">
        <v>13796.04</v>
      </c>
      <c r="AG330" s="98">
        <f t="shared" si="109"/>
        <v>7085.56</v>
      </c>
      <c r="AH330" s="83" t="s">
        <v>141</v>
      </c>
      <c r="AI330" s="37" t="s">
        <v>141</v>
      </c>
      <c r="AJ330" s="37" t="s">
        <v>141</v>
      </c>
      <c r="AK330" s="37" t="s">
        <v>141</v>
      </c>
      <c r="AL330" s="99" t="str">
        <f t="shared" si="110"/>
        <v>0, 00</v>
      </c>
      <c r="AM330" s="82">
        <v>21165.32</v>
      </c>
      <c r="AN330" s="37" t="s">
        <v>141</v>
      </c>
      <c r="AO330" s="33">
        <v>21165.32</v>
      </c>
      <c r="AP330" s="33">
        <v>16703.5</v>
      </c>
      <c r="AQ330" s="98">
        <f t="shared" si="121"/>
        <v>21165.32</v>
      </c>
      <c r="AR330" s="85">
        <v>962.05</v>
      </c>
      <c r="AS330" s="37" t="s">
        <v>141</v>
      </c>
      <c r="AT330" s="38">
        <v>962.05</v>
      </c>
      <c r="AU330" s="33">
        <v>3484.46</v>
      </c>
      <c r="AV330" s="98">
        <f t="shared" si="111"/>
        <v>962.05</v>
      </c>
      <c r="AW330" s="71" t="s">
        <v>141</v>
      </c>
      <c r="AX330" s="37" t="s">
        <v>141</v>
      </c>
      <c r="AY330" s="37" t="s">
        <v>141</v>
      </c>
      <c r="AZ330" s="37" t="s">
        <v>141</v>
      </c>
      <c r="BA330" s="16"/>
    </row>
    <row r="331" spans="1:53" s="12" customFormat="1" ht="12.75">
      <c r="A331" s="16">
        <v>16</v>
      </c>
      <c r="B331" s="16" t="s">
        <v>67</v>
      </c>
      <c r="C331" s="13">
        <v>20</v>
      </c>
      <c r="D331" s="13">
        <v>1532.9</v>
      </c>
      <c r="E331" s="33">
        <v>62644.84</v>
      </c>
      <c r="F331" s="37" t="s">
        <v>141</v>
      </c>
      <c r="G331" s="33">
        <v>62644.84</v>
      </c>
      <c r="H331" s="33">
        <v>55933.11</v>
      </c>
      <c r="I331" s="33">
        <f t="shared" si="112"/>
        <v>22148.83525065963</v>
      </c>
      <c r="J331" s="33">
        <v>0</v>
      </c>
      <c r="K331" s="31">
        <f t="shared" si="113"/>
        <v>22148.83525065963</v>
      </c>
      <c r="L331" s="31">
        <f t="shared" si="114"/>
        <v>19775.822532981532</v>
      </c>
      <c r="M331" s="31">
        <f t="shared" si="105"/>
        <v>22148.83525065963</v>
      </c>
      <c r="N331" s="31">
        <f t="shared" si="115"/>
        <v>35867.889920844325</v>
      </c>
      <c r="O331" s="31">
        <v>0</v>
      </c>
      <c r="P331" s="31">
        <f t="shared" si="116"/>
        <v>35867.889920844325</v>
      </c>
      <c r="Q331" s="31">
        <f t="shared" si="117"/>
        <v>32025.026042216356</v>
      </c>
      <c r="R331" s="31">
        <f t="shared" si="106"/>
        <v>35867.889920844325</v>
      </c>
      <c r="S331" s="31">
        <f t="shared" si="118"/>
        <v>4628.114828496043</v>
      </c>
      <c r="T331" s="31">
        <v>0</v>
      </c>
      <c r="U331" s="31">
        <f t="shared" si="119"/>
        <v>4628.114828496043</v>
      </c>
      <c r="V331" s="31">
        <f t="shared" si="120"/>
        <v>4132.261424802111</v>
      </c>
      <c r="W331" s="63">
        <f t="shared" si="108"/>
        <v>4628.114828496043</v>
      </c>
      <c r="X331" s="82">
        <v>35685.72</v>
      </c>
      <c r="Y331" s="37" t="s">
        <v>141</v>
      </c>
      <c r="Z331" s="33">
        <v>35685.72</v>
      </c>
      <c r="AA331" s="33">
        <v>27180.82</v>
      </c>
      <c r="AB331" s="33">
        <v>35685.72</v>
      </c>
      <c r="AC331" s="82">
        <v>7112.64</v>
      </c>
      <c r="AD331" s="37" t="s">
        <v>141</v>
      </c>
      <c r="AE331" s="33">
        <v>7112.64</v>
      </c>
      <c r="AF331" s="33">
        <v>2253.79</v>
      </c>
      <c r="AG331" s="98">
        <f t="shared" si="109"/>
        <v>7112.64</v>
      </c>
      <c r="AH331" s="83" t="s">
        <v>141</v>
      </c>
      <c r="AI331" s="37" t="s">
        <v>141</v>
      </c>
      <c r="AJ331" s="37" t="s">
        <v>141</v>
      </c>
      <c r="AK331" s="37" t="s">
        <v>141</v>
      </c>
      <c r="AL331" s="99" t="str">
        <f t="shared" si="110"/>
        <v>0, 00</v>
      </c>
      <c r="AM331" s="82">
        <v>21246.16</v>
      </c>
      <c r="AN331" s="37" t="s">
        <v>141</v>
      </c>
      <c r="AO331" s="33">
        <v>21246.16</v>
      </c>
      <c r="AP331" s="33">
        <v>14608.61</v>
      </c>
      <c r="AQ331" s="98">
        <f t="shared" si="121"/>
        <v>21246.16</v>
      </c>
      <c r="AR331" s="85">
        <v>965.7</v>
      </c>
      <c r="AS331" s="37" t="s">
        <v>141</v>
      </c>
      <c r="AT331" s="38">
        <v>965.7</v>
      </c>
      <c r="AU331" s="38">
        <v>465.56</v>
      </c>
      <c r="AV331" s="98">
        <f t="shared" si="111"/>
        <v>965.7</v>
      </c>
      <c r="AW331" s="71" t="s">
        <v>141</v>
      </c>
      <c r="AX331" s="37" t="s">
        <v>141</v>
      </c>
      <c r="AY331" s="37" t="s">
        <v>141</v>
      </c>
      <c r="AZ331" s="37" t="s">
        <v>141</v>
      </c>
      <c r="BA331" s="16"/>
    </row>
    <row r="332" spans="1:53" s="12" customFormat="1" ht="12.75">
      <c r="A332" s="16">
        <v>17</v>
      </c>
      <c r="B332" s="16" t="s">
        <v>67</v>
      </c>
      <c r="C332" s="13">
        <v>22</v>
      </c>
      <c r="D332" s="13">
        <v>1941.2</v>
      </c>
      <c r="E332" s="33">
        <v>79196.64</v>
      </c>
      <c r="F332" s="37" t="s">
        <v>141</v>
      </c>
      <c r="G332" s="33">
        <v>79196.64</v>
      </c>
      <c r="H332" s="33">
        <v>66901.26</v>
      </c>
      <c r="I332" s="33">
        <f t="shared" si="112"/>
        <v>28000.92284960422</v>
      </c>
      <c r="J332" s="33">
        <v>0</v>
      </c>
      <c r="K332" s="31">
        <f t="shared" si="113"/>
        <v>28000.92284960422</v>
      </c>
      <c r="L332" s="31">
        <f t="shared" si="114"/>
        <v>23653.743641160952</v>
      </c>
      <c r="M332" s="31">
        <f t="shared" si="105"/>
        <v>28000.92284960422</v>
      </c>
      <c r="N332" s="31">
        <f t="shared" si="115"/>
        <v>45344.7780474934</v>
      </c>
      <c r="O332" s="31">
        <v>0</v>
      </c>
      <c r="P332" s="31">
        <f t="shared" si="116"/>
        <v>45344.7780474934</v>
      </c>
      <c r="Q332" s="31">
        <f t="shared" si="117"/>
        <v>38304.94306068601</v>
      </c>
      <c r="R332" s="31">
        <f t="shared" si="106"/>
        <v>45344.7780474934</v>
      </c>
      <c r="S332" s="31">
        <f t="shared" si="118"/>
        <v>5850.9391029023745</v>
      </c>
      <c r="T332" s="31">
        <v>0</v>
      </c>
      <c r="U332" s="31">
        <f t="shared" si="119"/>
        <v>5850.9391029023745</v>
      </c>
      <c r="V332" s="31">
        <f t="shared" si="120"/>
        <v>4942.573298153035</v>
      </c>
      <c r="W332" s="63">
        <f t="shared" si="108"/>
        <v>5850.9391029023745</v>
      </c>
      <c r="X332" s="82">
        <v>44330.2</v>
      </c>
      <c r="Y332" s="37" t="s">
        <v>141</v>
      </c>
      <c r="Z332" s="33">
        <v>44330.2</v>
      </c>
      <c r="AA332" s="33">
        <v>36166.04</v>
      </c>
      <c r="AB332" s="33">
        <v>44330.2</v>
      </c>
      <c r="AC332" s="82">
        <v>8989.04</v>
      </c>
      <c r="AD332" s="37" t="s">
        <v>141</v>
      </c>
      <c r="AE332" s="33">
        <v>8989.04</v>
      </c>
      <c r="AF332" s="33">
        <v>4374.26</v>
      </c>
      <c r="AG332" s="98">
        <f t="shared" si="109"/>
        <v>8989.04</v>
      </c>
      <c r="AH332" s="83" t="s">
        <v>141</v>
      </c>
      <c r="AI332" s="37" t="s">
        <v>141</v>
      </c>
      <c r="AJ332" s="37" t="s">
        <v>141</v>
      </c>
      <c r="AK332" s="37" t="s">
        <v>141</v>
      </c>
      <c r="AL332" s="99" t="str">
        <f t="shared" si="110"/>
        <v>0, 00</v>
      </c>
      <c r="AM332" s="82">
        <v>26337.51</v>
      </c>
      <c r="AN332" s="37" t="s">
        <v>141</v>
      </c>
      <c r="AO332" s="33">
        <v>26337.51</v>
      </c>
      <c r="AP332" s="33">
        <v>19772.92</v>
      </c>
      <c r="AQ332" s="98">
        <f t="shared" si="121"/>
        <v>26337.51</v>
      </c>
      <c r="AR332" s="82">
        <v>1220.48</v>
      </c>
      <c r="AS332" s="37" t="s">
        <v>141</v>
      </c>
      <c r="AT332" s="33">
        <v>1220.48</v>
      </c>
      <c r="AU332" s="33">
        <v>1022.73</v>
      </c>
      <c r="AV332" s="98">
        <f t="shared" si="111"/>
        <v>1220.48</v>
      </c>
      <c r="AW332" s="71" t="s">
        <v>141</v>
      </c>
      <c r="AX332" s="38" t="s">
        <v>141</v>
      </c>
      <c r="AY332" s="38" t="s">
        <v>141</v>
      </c>
      <c r="AZ332" s="38" t="s">
        <v>141</v>
      </c>
      <c r="BA332" s="16"/>
    </row>
    <row r="333" spans="1:53" s="12" customFormat="1" ht="12.75">
      <c r="A333" s="16">
        <v>18</v>
      </c>
      <c r="B333" s="16" t="s">
        <v>67</v>
      </c>
      <c r="C333" s="13">
        <v>24</v>
      </c>
      <c r="D333" s="13">
        <v>1355.9</v>
      </c>
      <c r="E333" s="33">
        <v>55405.54</v>
      </c>
      <c r="F333" s="37" t="s">
        <v>141</v>
      </c>
      <c r="G333" s="33">
        <v>55405.54</v>
      </c>
      <c r="H333" s="33">
        <v>44057.22</v>
      </c>
      <c r="I333" s="33">
        <f t="shared" si="112"/>
        <v>19589.293825857523</v>
      </c>
      <c r="J333" s="33">
        <v>0</v>
      </c>
      <c r="K333" s="31">
        <f t="shared" si="113"/>
        <v>19589.293825857523</v>
      </c>
      <c r="L333" s="31">
        <f t="shared" si="114"/>
        <v>15576.959050131929</v>
      </c>
      <c r="M333" s="31">
        <f t="shared" si="105"/>
        <v>19589.293825857523</v>
      </c>
      <c r="N333" s="31">
        <f t="shared" si="115"/>
        <v>31722.960897097626</v>
      </c>
      <c r="O333" s="31">
        <v>0</v>
      </c>
      <c r="P333" s="31">
        <f t="shared" si="116"/>
        <v>31722.960897097626</v>
      </c>
      <c r="Q333" s="31">
        <f t="shared" si="117"/>
        <v>25225.373984168866</v>
      </c>
      <c r="R333" s="31">
        <f t="shared" si="106"/>
        <v>31722.960897097626</v>
      </c>
      <c r="S333" s="31">
        <f t="shared" si="118"/>
        <v>4093.2852770448553</v>
      </c>
      <c r="T333" s="31">
        <v>0</v>
      </c>
      <c r="U333" s="31">
        <f t="shared" si="119"/>
        <v>4093.2852770448553</v>
      </c>
      <c r="V333" s="31">
        <f t="shared" si="120"/>
        <v>3254.886965699209</v>
      </c>
      <c r="W333" s="63">
        <f t="shared" si="108"/>
        <v>4093.2852770448553</v>
      </c>
      <c r="X333" s="83" t="s">
        <v>185</v>
      </c>
      <c r="Y333" s="37" t="s">
        <v>141</v>
      </c>
      <c r="Z333" s="33">
        <v>31552.4</v>
      </c>
      <c r="AA333" s="33">
        <v>24176.21</v>
      </c>
      <c r="AB333" s="33">
        <v>31552.4</v>
      </c>
      <c r="AC333" s="82">
        <v>6289.54</v>
      </c>
      <c r="AD333" s="37" t="s">
        <v>141</v>
      </c>
      <c r="AE333" s="33">
        <v>6289.54</v>
      </c>
      <c r="AF333" s="33">
        <v>3121.14</v>
      </c>
      <c r="AG333" s="98">
        <f t="shared" si="109"/>
        <v>6289.54</v>
      </c>
      <c r="AH333" s="83" t="s">
        <v>141</v>
      </c>
      <c r="AI333" s="37" t="s">
        <v>141</v>
      </c>
      <c r="AJ333" s="37" t="s">
        <v>141</v>
      </c>
      <c r="AK333" s="37" t="s">
        <v>141</v>
      </c>
      <c r="AL333" s="99" t="str">
        <f t="shared" si="110"/>
        <v>0, 00</v>
      </c>
      <c r="AM333" s="82">
        <v>18785.16</v>
      </c>
      <c r="AN333" s="37" t="s">
        <v>141</v>
      </c>
      <c r="AO333" s="33">
        <v>18785.16</v>
      </c>
      <c r="AP333" s="33">
        <v>13275.61</v>
      </c>
      <c r="AQ333" s="98">
        <f t="shared" si="121"/>
        <v>18785.16</v>
      </c>
      <c r="AR333" s="85">
        <v>853.96</v>
      </c>
      <c r="AS333" s="37" t="s">
        <v>141</v>
      </c>
      <c r="AT333" s="38">
        <v>853.96</v>
      </c>
      <c r="AU333" s="38">
        <v>724.76</v>
      </c>
      <c r="AV333" s="98">
        <f t="shared" si="111"/>
        <v>853.96</v>
      </c>
      <c r="AW333" s="71" t="s">
        <v>141</v>
      </c>
      <c r="AX333" s="37" t="s">
        <v>141</v>
      </c>
      <c r="AY333" s="37" t="s">
        <v>141</v>
      </c>
      <c r="AZ333" s="37" t="s">
        <v>141</v>
      </c>
      <c r="BA333" s="16"/>
    </row>
    <row r="334" spans="1:53" s="12" customFormat="1" ht="12.75">
      <c r="A334" s="16">
        <v>19</v>
      </c>
      <c r="B334" s="16" t="s">
        <v>69</v>
      </c>
      <c r="C334" s="13">
        <v>26</v>
      </c>
      <c r="D334" s="13">
        <v>1356.4</v>
      </c>
      <c r="E334" s="33">
        <v>55340.76</v>
      </c>
      <c r="F334" s="37" t="s">
        <v>141</v>
      </c>
      <c r="G334" s="33">
        <v>55340.76</v>
      </c>
      <c r="H334" s="33">
        <v>48567.94</v>
      </c>
      <c r="I334" s="33">
        <f t="shared" si="112"/>
        <v>19566.390079155673</v>
      </c>
      <c r="J334" s="33">
        <v>0</v>
      </c>
      <c r="K334" s="31">
        <f t="shared" si="113"/>
        <v>19566.390079155673</v>
      </c>
      <c r="L334" s="31">
        <f t="shared" si="114"/>
        <v>17171.7782585752</v>
      </c>
      <c r="M334" s="31">
        <f t="shared" si="105"/>
        <v>19566.390079155673</v>
      </c>
      <c r="N334" s="31">
        <f t="shared" si="115"/>
        <v>31685.87050131926</v>
      </c>
      <c r="O334" s="31">
        <v>0</v>
      </c>
      <c r="P334" s="31">
        <f t="shared" si="116"/>
        <v>31685.87050131926</v>
      </c>
      <c r="Q334" s="31">
        <f t="shared" si="117"/>
        <v>27808.02897097625</v>
      </c>
      <c r="R334" s="31">
        <f t="shared" si="106"/>
        <v>31685.87050131926</v>
      </c>
      <c r="S334" s="31">
        <f t="shared" si="118"/>
        <v>4088.499419525066</v>
      </c>
      <c r="T334" s="31">
        <v>0</v>
      </c>
      <c r="U334" s="31">
        <f t="shared" si="119"/>
        <v>4088.499419525066</v>
      </c>
      <c r="V334" s="31">
        <f t="shared" si="120"/>
        <v>3588.1327704485493</v>
      </c>
      <c r="W334" s="63">
        <f t="shared" si="108"/>
        <v>4088.499419525066</v>
      </c>
      <c r="X334" s="82">
        <v>31515.28</v>
      </c>
      <c r="Y334" s="37" t="s">
        <v>141</v>
      </c>
      <c r="Z334" s="33">
        <v>31515.28</v>
      </c>
      <c r="AA334" s="33">
        <v>26820.38</v>
      </c>
      <c r="AB334" s="33">
        <v>31515.28</v>
      </c>
      <c r="AC334" s="82">
        <v>6281.16</v>
      </c>
      <c r="AD334" s="37" t="s">
        <v>141</v>
      </c>
      <c r="AE334" s="33">
        <v>6281.16</v>
      </c>
      <c r="AF334" s="33">
        <v>4806.61</v>
      </c>
      <c r="AG334" s="98">
        <f t="shared" si="109"/>
        <v>6281.16</v>
      </c>
      <c r="AH334" s="83" t="s">
        <v>141</v>
      </c>
      <c r="AI334" s="37" t="s">
        <v>141</v>
      </c>
      <c r="AJ334" s="37" t="s">
        <v>141</v>
      </c>
      <c r="AK334" s="37" t="s">
        <v>141</v>
      </c>
      <c r="AL334" s="99" t="str">
        <f t="shared" si="110"/>
        <v>0, 00</v>
      </c>
      <c r="AM334" s="82">
        <v>18762.38</v>
      </c>
      <c r="AN334" s="37" t="s">
        <v>141</v>
      </c>
      <c r="AO334" s="33">
        <v>18762.38</v>
      </c>
      <c r="AP334" s="33">
        <v>14843.26</v>
      </c>
      <c r="AQ334" s="98">
        <f t="shared" si="121"/>
        <v>18762.38</v>
      </c>
      <c r="AR334" s="85">
        <v>852.84</v>
      </c>
      <c r="AS334" s="37" t="s">
        <v>141</v>
      </c>
      <c r="AT334" s="38">
        <v>852.84</v>
      </c>
      <c r="AU334" s="33">
        <v>1108.17</v>
      </c>
      <c r="AV334" s="98">
        <f t="shared" si="111"/>
        <v>852.84</v>
      </c>
      <c r="AW334" s="71" t="s">
        <v>141</v>
      </c>
      <c r="AX334" s="37" t="s">
        <v>141</v>
      </c>
      <c r="AY334" s="37" t="s">
        <v>141</v>
      </c>
      <c r="AZ334" s="37" t="s">
        <v>141</v>
      </c>
      <c r="BA334" s="16"/>
    </row>
    <row r="335" spans="1:53" s="12" customFormat="1" ht="12.75">
      <c r="A335" s="16">
        <v>20</v>
      </c>
      <c r="B335" s="16" t="s">
        <v>67</v>
      </c>
      <c r="C335" s="13">
        <v>28</v>
      </c>
      <c r="D335" s="13">
        <v>2725.1</v>
      </c>
      <c r="E335" s="33">
        <v>110911.28</v>
      </c>
      <c r="F335" s="37" t="s">
        <v>141</v>
      </c>
      <c r="G335" s="33">
        <v>110911.28</v>
      </c>
      <c r="H335" s="33">
        <v>101561</v>
      </c>
      <c r="I335" s="33">
        <f t="shared" si="112"/>
        <v>39214.0145646438</v>
      </c>
      <c r="J335" s="33">
        <v>0</v>
      </c>
      <c r="K335" s="31">
        <f t="shared" si="113"/>
        <v>39214.0145646438</v>
      </c>
      <c r="L335" s="31">
        <f t="shared" si="114"/>
        <v>35908.11081794195</v>
      </c>
      <c r="M335" s="31">
        <f t="shared" si="105"/>
        <v>39214.0145646438</v>
      </c>
      <c r="N335" s="31">
        <f t="shared" si="115"/>
        <v>63503.29224274406</v>
      </c>
      <c r="O335" s="31">
        <v>0</v>
      </c>
      <c r="P335" s="31">
        <f t="shared" si="116"/>
        <v>63503.29224274406</v>
      </c>
      <c r="Q335" s="31">
        <f t="shared" si="117"/>
        <v>58149.7018469657</v>
      </c>
      <c r="R335" s="31">
        <f t="shared" si="106"/>
        <v>63503.29224274406</v>
      </c>
      <c r="S335" s="31">
        <f t="shared" si="118"/>
        <v>8193.973192612139</v>
      </c>
      <c r="T335" s="31">
        <v>0</v>
      </c>
      <c r="U335" s="31">
        <f t="shared" si="119"/>
        <v>8193.973192612139</v>
      </c>
      <c r="V335" s="31">
        <f t="shared" si="120"/>
        <v>7503.187335092349</v>
      </c>
      <c r="W335" s="63">
        <f t="shared" si="108"/>
        <v>8193.973192612139</v>
      </c>
      <c r="X335" s="82">
        <v>63160.8</v>
      </c>
      <c r="Y335" s="37" t="s">
        <v>141</v>
      </c>
      <c r="Z335" s="33">
        <v>63160.8</v>
      </c>
      <c r="AA335" s="33">
        <v>57614.44</v>
      </c>
      <c r="AB335" s="33">
        <v>63160.8</v>
      </c>
      <c r="AC335" s="82">
        <v>12588.74</v>
      </c>
      <c r="AD335" s="37" t="s">
        <v>141</v>
      </c>
      <c r="AE335" s="37" t="s">
        <v>180</v>
      </c>
      <c r="AF335" s="33">
        <v>5793.41</v>
      </c>
      <c r="AG335" s="98" t="str">
        <f t="shared" si="109"/>
        <v>12 588.74</v>
      </c>
      <c r="AH335" s="83" t="s">
        <v>141</v>
      </c>
      <c r="AI335" s="37" t="s">
        <v>141</v>
      </c>
      <c r="AJ335" s="37" t="s">
        <v>141</v>
      </c>
      <c r="AK335" s="37" t="s">
        <v>141</v>
      </c>
      <c r="AL335" s="99" t="str">
        <f t="shared" si="110"/>
        <v>0, 00</v>
      </c>
      <c r="AM335" s="82">
        <v>37603.72</v>
      </c>
      <c r="AN335" s="37" t="s">
        <v>141</v>
      </c>
      <c r="AO335" s="33">
        <v>37603.72</v>
      </c>
      <c r="AP335" s="33">
        <v>31188.28</v>
      </c>
      <c r="AQ335" s="98">
        <f t="shared" si="121"/>
        <v>37603.72</v>
      </c>
      <c r="AR335" s="83" t="s">
        <v>181</v>
      </c>
      <c r="AS335" s="37" t="s">
        <v>141</v>
      </c>
      <c r="AT335" s="33">
        <v>1709.21</v>
      </c>
      <c r="AU335" s="33">
        <v>1246.75</v>
      </c>
      <c r="AV335" s="98">
        <f t="shared" si="111"/>
        <v>1709.21</v>
      </c>
      <c r="AW335" s="71" t="s">
        <v>141</v>
      </c>
      <c r="AX335" s="37" t="s">
        <v>141</v>
      </c>
      <c r="AY335" s="37" t="s">
        <v>141</v>
      </c>
      <c r="AZ335" s="37" t="s">
        <v>141</v>
      </c>
      <c r="BA335" s="16"/>
    </row>
    <row r="336" spans="1:53" s="12" customFormat="1" ht="12.75">
      <c r="A336" s="16">
        <v>21</v>
      </c>
      <c r="B336" s="16" t="s">
        <v>72</v>
      </c>
      <c r="C336" s="13">
        <v>2</v>
      </c>
      <c r="D336" s="13">
        <v>388.2</v>
      </c>
      <c r="E336" s="33">
        <v>15869.66</v>
      </c>
      <c r="F336" s="37" t="s">
        <v>141</v>
      </c>
      <c r="G336" s="33">
        <v>15869.66</v>
      </c>
      <c r="H336" s="33">
        <v>15168.43</v>
      </c>
      <c r="I336" s="33">
        <f t="shared" si="112"/>
        <v>5610.908812664908</v>
      </c>
      <c r="J336" s="33">
        <v>0</v>
      </c>
      <c r="K336" s="31">
        <f t="shared" si="113"/>
        <v>5610.908812664908</v>
      </c>
      <c r="L336" s="31">
        <f t="shared" si="114"/>
        <v>5362.980527704486</v>
      </c>
      <c r="M336" s="31">
        <f t="shared" si="105"/>
        <v>5610.908812664908</v>
      </c>
      <c r="N336" s="31">
        <f t="shared" si="115"/>
        <v>9086.322480211082</v>
      </c>
      <c r="O336" s="31">
        <v>0</v>
      </c>
      <c r="P336" s="31">
        <f t="shared" si="116"/>
        <v>9086.322480211082</v>
      </c>
      <c r="Q336" s="31">
        <f t="shared" si="117"/>
        <v>8684.826675461742</v>
      </c>
      <c r="R336" s="31">
        <f t="shared" si="106"/>
        <v>9086.322480211082</v>
      </c>
      <c r="S336" s="31">
        <f t="shared" si="118"/>
        <v>1172.4287071240105</v>
      </c>
      <c r="T336" s="31">
        <v>0</v>
      </c>
      <c r="U336" s="31">
        <f t="shared" si="119"/>
        <v>1172.4287071240105</v>
      </c>
      <c r="V336" s="31">
        <f t="shared" si="120"/>
        <v>1120.6227968337732</v>
      </c>
      <c r="W336" s="63">
        <f t="shared" si="108"/>
        <v>1172.4287071240105</v>
      </c>
      <c r="X336" s="82">
        <v>9037.2</v>
      </c>
      <c r="Y336" s="37" t="s">
        <v>141</v>
      </c>
      <c r="Z336" s="33">
        <v>9037.2</v>
      </c>
      <c r="AA336" s="33">
        <v>8227.42</v>
      </c>
      <c r="AB336" s="33">
        <v>9037.2</v>
      </c>
      <c r="AC336" s="82">
        <v>1801.26</v>
      </c>
      <c r="AD336" s="37" t="s">
        <v>141</v>
      </c>
      <c r="AE336" s="33">
        <v>1801.26</v>
      </c>
      <c r="AF336" s="38">
        <v>756.61</v>
      </c>
      <c r="AG336" s="98">
        <f t="shared" si="109"/>
        <v>1801.26</v>
      </c>
      <c r="AH336" s="83" t="s">
        <v>141</v>
      </c>
      <c r="AI336" s="37" t="s">
        <v>141</v>
      </c>
      <c r="AJ336" s="37" t="s">
        <v>141</v>
      </c>
      <c r="AK336" s="37" t="s">
        <v>141</v>
      </c>
      <c r="AL336" s="99" t="str">
        <f t="shared" si="110"/>
        <v>0, 00</v>
      </c>
      <c r="AM336" s="82">
        <v>5380.54</v>
      </c>
      <c r="AN336" s="37" t="s">
        <v>141</v>
      </c>
      <c r="AO336" s="37" t="s">
        <v>159</v>
      </c>
      <c r="AP336" s="33">
        <v>4459.68</v>
      </c>
      <c r="AQ336" s="98" t="str">
        <f t="shared" si="121"/>
        <v>5 380.54</v>
      </c>
      <c r="AR336" s="80">
        <v>244.55</v>
      </c>
      <c r="AS336" s="37" t="s">
        <v>141</v>
      </c>
      <c r="AT336" s="36">
        <v>244.55</v>
      </c>
      <c r="AU336" s="37">
        <v>178.73</v>
      </c>
      <c r="AV336" s="98">
        <f t="shared" si="111"/>
        <v>244.55</v>
      </c>
      <c r="AW336" s="71" t="s">
        <v>141</v>
      </c>
      <c r="AX336" s="37" t="s">
        <v>141</v>
      </c>
      <c r="AY336" s="37" t="s">
        <v>141</v>
      </c>
      <c r="AZ336" s="37" t="s">
        <v>141</v>
      </c>
      <c r="BA336" s="16"/>
    </row>
    <row r="337" spans="1:53" s="12" customFormat="1" ht="12.75">
      <c r="A337" s="16">
        <v>22</v>
      </c>
      <c r="B337" s="16" t="s">
        <v>73</v>
      </c>
      <c r="C337" s="13" t="s">
        <v>124</v>
      </c>
      <c r="D337" s="13">
        <v>382.1</v>
      </c>
      <c r="E337" s="33">
        <v>15620.38</v>
      </c>
      <c r="F337" s="37" t="s">
        <v>141</v>
      </c>
      <c r="G337" s="33">
        <v>15620.38</v>
      </c>
      <c r="H337" s="33">
        <v>13160.02</v>
      </c>
      <c r="I337" s="33">
        <f t="shared" si="112"/>
        <v>5522.772875989446</v>
      </c>
      <c r="J337" s="33">
        <v>0</v>
      </c>
      <c r="K337" s="31">
        <f t="shared" si="113"/>
        <v>5522.772875989446</v>
      </c>
      <c r="L337" s="31">
        <f t="shared" si="114"/>
        <v>4652.8830606860165</v>
      </c>
      <c r="M337" s="31">
        <f t="shared" si="105"/>
        <v>5522.772875989446</v>
      </c>
      <c r="N337" s="31">
        <f t="shared" si="115"/>
        <v>8943.59488126649</v>
      </c>
      <c r="O337" s="31">
        <v>0</v>
      </c>
      <c r="P337" s="31">
        <f t="shared" si="116"/>
        <v>8943.59488126649</v>
      </c>
      <c r="Q337" s="31">
        <f t="shared" si="117"/>
        <v>7534.8927176781</v>
      </c>
      <c r="R337" s="31">
        <f t="shared" si="106"/>
        <v>8943.59488126649</v>
      </c>
      <c r="S337" s="31">
        <f t="shared" si="118"/>
        <v>1154.0122427440633</v>
      </c>
      <c r="T337" s="31">
        <v>0</v>
      </c>
      <c r="U337" s="31">
        <f t="shared" si="119"/>
        <v>1154.0122427440633</v>
      </c>
      <c r="V337" s="31">
        <f t="shared" si="120"/>
        <v>972.244221635884</v>
      </c>
      <c r="W337" s="63">
        <f t="shared" si="108"/>
        <v>1154.0122427440633</v>
      </c>
      <c r="X337" s="82">
        <v>8895.6</v>
      </c>
      <c r="Y337" s="37" t="s">
        <v>141</v>
      </c>
      <c r="Z337" s="33">
        <v>8895.6</v>
      </c>
      <c r="AA337" s="33">
        <v>7190.11</v>
      </c>
      <c r="AB337" s="33">
        <v>8895.6</v>
      </c>
      <c r="AC337" s="84">
        <v>1772.96</v>
      </c>
      <c r="AD337" s="37" t="s">
        <v>141</v>
      </c>
      <c r="AE337" s="33">
        <v>1772.96</v>
      </c>
      <c r="AF337" s="38">
        <v>761.42</v>
      </c>
      <c r="AG337" s="98">
        <f t="shared" si="109"/>
        <v>1772.96</v>
      </c>
      <c r="AH337" s="83" t="s">
        <v>141</v>
      </c>
      <c r="AI337" s="37" t="s">
        <v>141</v>
      </c>
      <c r="AJ337" s="37" t="s">
        <v>141</v>
      </c>
      <c r="AK337" s="37" t="s">
        <v>141</v>
      </c>
      <c r="AL337" s="99" t="str">
        <f t="shared" si="110"/>
        <v>0, 00</v>
      </c>
      <c r="AM337" s="82">
        <v>5295.66</v>
      </c>
      <c r="AN337" s="37" t="s">
        <v>141</v>
      </c>
      <c r="AO337" s="33">
        <v>5295.66</v>
      </c>
      <c r="AP337" s="33">
        <v>3964.35</v>
      </c>
      <c r="AQ337" s="98">
        <f t="shared" si="121"/>
        <v>5295.66</v>
      </c>
      <c r="AR337" s="85">
        <v>240.72</v>
      </c>
      <c r="AS337" s="37" t="s">
        <v>141</v>
      </c>
      <c r="AT337" s="37" t="s">
        <v>160</v>
      </c>
      <c r="AU337" s="38">
        <v>150.57</v>
      </c>
      <c r="AV337" s="98" t="str">
        <f t="shared" si="111"/>
        <v>240.72</v>
      </c>
      <c r="AW337" s="71" t="s">
        <v>141</v>
      </c>
      <c r="AX337" s="37" t="s">
        <v>141</v>
      </c>
      <c r="AY337" s="37" t="s">
        <v>141</v>
      </c>
      <c r="AZ337" s="37" t="s">
        <v>141</v>
      </c>
      <c r="BA337" s="16"/>
    </row>
    <row r="338" spans="1:53" s="12" customFormat="1" ht="12.75">
      <c r="A338" s="16">
        <v>23</v>
      </c>
      <c r="B338" s="16" t="s">
        <v>74</v>
      </c>
      <c r="C338" s="13">
        <v>34</v>
      </c>
      <c r="D338" s="13">
        <v>71.9</v>
      </c>
      <c r="E338" s="33">
        <v>2238.36</v>
      </c>
      <c r="F338" s="37" t="s">
        <v>141</v>
      </c>
      <c r="G338" s="33">
        <v>2238.36</v>
      </c>
      <c r="H338" s="33">
        <v>2309.96</v>
      </c>
      <c r="I338" s="33">
        <f t="shared" si="112"/>
        <v>791.3990501319262</v>
      </c>
      <c r="J338" s="33">
        <v>0</v>
      </c>
      <c r="K338" s="31">
        <f t="shared" si="113"/>
        <v>791.3990501319262</v>
      </c>
      <c r="L338" s="31">
        <f t="shared" si="114"/>
        <v>816.7140897097627</v>
      </c>
      <c r="M338" s="31">
        <f t="shared" si="105"/>
        <v>791.3990501319262</v>
      </c>
      <c r="N338" s="31">
        <f t="shared" si="115"/>
        <v>1281.5939841688655</v>
      </c>
      <c r="O338" s="31">
        <v>0</v>
      </c>
      <c r="P338" s="31">
        <f t="shared" si="116"/>
        <v>1281.5939841688655</v>
      </c>
      <c r="Q338" s="31">
        <f t="shared" si="117"/>
        <v>1322.589234828496</v>
      </c>
      <c r="R338" s="31">
        <f t="shared" si="106"/>
        <v>1281.5939841688655</v>
      </c>
      <c r="S338" s="31">
        <f t="shared" si="118"/>
        <v>165.36696569920846</v>
      </c>
      <c r="T338" s="31">
        <v>0</v>
      </c>
      <c r="U338" s="31">
        <f t="shared" si="119"/>
        <v>165.36696569920846</v>
      </c>
      <c r="V338" s="31">
        <f t="shared" si="120"/>
        <v>170.65667546174146</v>
      </c>
      <c r="W338" s="63">
        <f t="shared" si="108"/>
        <v>165.36696569920846</v>
      </c>
      <c r="X338" s="83" t="s">
        <v>141</v>
      </c>
      <c r="Y338" s="37" t="s">
        <v>141</v>
      </c>
      <c r="Z338" s="37" t="s">
        <v>141</v>
      </c>
      <c r="AA338" s="37" t="s">
        <v>141</v>
      </c>
      <c r="AB338" s="37" t="s">
        <v>141</v>
      </c>
      <c r="AC338" s="80">
        <v>160.08</v>
      </c>
      <c r="AD338" s="37" t="s">
        <v>141</v>
      </c>
      <c r="AE338" s="36">
        <v>160.08</v>
      </c>
      <c r="AF338" s="36">
        <v>79.95</v>
      </c>
      <c r="AG338" s="98">
        <f t="shared" si="109"/>
        <v>160.08</v>
      </c>
      <c r="AH338" s="82">
        <v>2084.62</v>
      </c>
      <c r="AI338" s="37">
        <v>150.92</v>
      </c>
      <c r="AJ338" s="33">
        <v>1933.7</v>
      </c>
      <c r="AK338" s="33">
        <v>2058.44</v>
      </c>
      <c r="AL338" s="99">
        <f t="shared" si="110"/>
        <v>1933.7</v>
      </c>
      <c r="AM338" s="80">
        <v>445.06</v>
      </c>
      <c r="AN338" s="37" t="s">
        <v>141</v>
      </c>
      <c r="AO338" s="37" t="s">
        <v>166</v>
      </c>
      <c r="AP338" s="36">
        <v>404.5</v>
      </c>
      <c r="AQ338" s="98" t="str">
        <f t="shared" si="121"/>
        <v>445.06</v>
      </c>
      <c r="AR338" s="83" t="s">
        <v>141</v>
      </c>
      <c r="AS338" s="37" t="s">
        <v>141</v>
      </c>
      <c r="AT338" s="37" t="s">
        <v>141</v>
      </c>
      <c r="AU338" s="37" t="s">
        <v>141</v>
      </c>
      <c r="AV338" s="98" t="str">
        <f t="shared" si="111"/>
        <v>0, 00</v>
      </c>
      <c r="AW338" s="71" t="s">
        <v>141</v>
      </c>
      <c r="AX338" s="37" t="s">
        <v>141</v>
      </c>
      <c r="AY338" s="37" t="s">
        <v>141</v>
      </c>
      <c r="AZ338" s="37" t="s">
        <v>141</v>
      </c>
      <c r="BA338" s="16"/>
    </row>
    <row r="339" spans="1:53" s="12" customFormat="1" ht="12.75">
      <c r="A339" s="16">
        <v>24</v>
      </c>
      <c r="B339" s="16" t="s">
        <v>75</v>
      </c>
      <c r="C339" s="13">
        <v>36</v>
      </c>
      <c r="D339" s="13">
        <v>183.3</v>
      </c>
      <c r="E339" s="33">
        <v>11892.49</v>
      </c>
      <c r="F339" s="37" t="s">
        <v>141</v>
      </c>
      <c r="G339" s="33">
        <v>11892.49</v>
      </c>
      <c r="H339" s="37" t="s">
        <v>141</v>
      </c>
      <c r="I339" s="33">
        <f t="shared" si="112"/>
        <v>4204.732612137203</v>
      </c>
      <c r="J339" s="33">
        <v>0</v>
      </c>
      <c r="K339" s="31">
        <f t="shared" si="113"/>
        <v>4204.732612137203</v>
      </c>
      <c r="L339" s="31">
        <v>0</v>
      </c>
      <c r="M339" s="31">
        <f t="shared" si="105"/>
        <v>4204.732612137203</v>
      </c>
      <c r="N339" s="31">
        <f t="shared" si="115"/>
        <v>6809.15654353562</v>
      </c>
      <c r="O339" s="31">
        <v>0</v>
      </c>
      <c r="P339" s="31">
        <f t="shared" si="116"/>
        <v>6809.15654353562</v>
      </c>
      <c r="Q339" s="31">
        <v>0</v>
      </c>
      <c r="R339" s="31">
        <f t="shared" si="106"/>
        <v>6809.15654353562</v>
      </c>
      <c r="S339" s="31">
        <f t="shared" si="118"/>
        <v>878.6008443271768</v>
      </c>
      <c r="T339" s="31">
        <v>0</v>
      </c>
      <c r="U339" s="31">
        <f t="shared" si="119"/>
        <v>878.6008443271768</v>
      </c>
      <c r="V339" s="31">
        <v>0</v>
      </c>
      <c r="W339" s="63">
        <f t="shared" si="108"/>
        <v>878.6008443271768</v>
      </c>
      <c r="X339" s="83" t="s">
        <v>141</v>
      </c>
      <c r="Y339" s="37" t="s">
        <v>141</v>
      </c>
      <c r="Z339" s="37" t="s">
        <v>141</v>
      </c>
      <c r="AA339" s="37" t="s">
        <v>141</v>
      </c>
      <c r="AB339" s="37" t="s">
        <v>141</v>
      </c>
      <c r="AC339" s="83">
        <v>850.52</v>
      </c>
      <c r="AD339" s="37" t="s">
        <v>141</v>
      </c>
      <c r="AE339" s="37">
        <v>850.52</v>
      </c>
      <c r="AF339" s="37" t="s">
        <v>141</v>
      </c>
      <c r="AG339" s="98">
        <f t="shared" si="109"/>
        <v>850.52</v>
      </c>
      <c r="AH339" s="83" t="s">
        <v>141</v>
      </c>
      <c r="AI339" s="37" t="s">
        <v>141</v>
      </c>
      <c r="AJ339" s="37" t="s">
        <v>141</v>
      </c>
      <c r="AK339" s="37" t="s">
        <v>141</v>
      </c>
      <c r="AL339" s="99" t="str">
        <f t="shared" si="110"/>
        <v>0, 00</v>
      </c>
      <c r="AM339" s="82">
        <v>2364.59</v>
      </c>
      <c r="AN339" s="37" t="s">
        <v>141</v>
      </c>
      <c r="AO339" s="33">
        <v>2364.59</v>
      </c>
      <c r="AP339" s="37" t="s">
        <v>141</v>
      </c>
      <c r="AQ339" s="98">
        <f t="shared" si="121"/>
        <v>2364.59</v>
      </c>
      <c r="AR339" s="80">
        <v>115.48</v>
      </c>
      <c r="AS339" s="37" t="s">
        <v>141</v>
      </c>
      <c r="AT339" s="36">
        <v>115.48</v>
      </c>
      <c r="AU339" s="37" t="s">
        <v>141</v>
      </c>
      <c r="AV339" s="98">
        <f t="shared" si="111"/>
        <v>115.48</v>
      </c>
      <c r="AW339" s="71" t="s">
        <v>141</v>
      </c>
      <c r="AX339" s="37" t="s">
        <v>141</v>
      </c>
      <c r="AY339" s="37" t="s">
        <v>141</v>
      </c>
      <c r="AZ339" s="37" t="s">
        <v>141</v>
      </c>
      <c r="BA339" s="16"/>
    </row>
    <row r="340" spans="1:53" s="12" customFormat="1" ht="12.75">
      <c r="A340" s="16">
        <v>25</v>
      </c>
      <c r="B340" s="16" t="s">
        <v>75</v>
      </c>
      <c r="C340" s="13">
        <v>49</v>
      </c>
      <c r="D340" s="13">
        <v>1488.9</v>
      </c>
      <c r="E340" s="33">
        <v>60888.62</v>
      </c>
      <c r="F340" s="37" t="s">
        <v>141</v>
      </c>
      <c r="G340" s="33">
        <v>60888.62</v>
      </c>
      <c r="H340" s="33">
        <v>54303.56</v>
      </c>
      <c r="I340" s="33">
        <f t="shared" si="112"/>
        <v>21527.90258575198</v>
      </c>
      <c r="J340" s="33">
        <v>0</v>
      </c>
      <c r="K340" s="31">
        <f t="shared" si="113"/>
        <v>21527.90258575198</v>
      </c>
      <c r="L340" s="31">
        <f t="shared" si="114"/>
        <v>19199.67556728232</v>
      </c>
      <c r="M340" s="31">
        <f t="shared" si="105"/>
        <v>21527.90258575198</v>
      </c>
      <c r="N340" s="31">
        <f t="shared" si="115"/>
        <v>34862.34970976253</v>
      </c>
      <c r="O340" s="31">
        <v>0</v>
      </c>
      <c r="P340" s="31">
        <f t="shared" si="116"/>
        <v>34862.34970976253</v>
      </c>
      <c r="Q340" s="31">
        <f t="shared" si="117"/>
        <v>31092.01192612137</v>
      </c>
      <c r="R340" s="31">
        <f t="shared" si="106"/>
        <v>34862.34970976253</v>
      </c>
      <c r="S340" s="31">
        <f t="shared" si="118"/>
        <v>4498.3677044854885</v>
      </c>
      <c r="T340" s="31">
        <v>0</v>
      </c>
      <c r="U340" s="31">
        <f t="shared" si="119"/>
        <v>4498.3677044854885</v>
      </c>
      <c r="V340" s="31">
        <f t="shared" si="120"/>
        <v>4011.8725065963063</v>
      </c>
      <c r="W340" s="63">
        <f t="shared" si="108"/>
        <v>4498.3677044854885</v>
      </c>
      <c r="X340" s="82">
        <v>34676.06</v>
      </c>
      <c r="Y340" s="37" t="s">
        <v>141</v>
      </c>
      <c r="Z340" s="33">
        <v>34676.06</v>
      </c>
      <c r="AA340" s="33">
        <v>29514.97</v>
      </c>
      <c r="AB340" s="33">
        <v>34676.06</v>
      </c>
      <c r="AC340" s="82">
        <v>6915.42</v>
      </c>
      <c r="AD340" s="37" t="s">
        <v>141</v>
      </c>
      <c r="AE340" s="33">
        <v>6915.42</v>
      </c>
      <c r="AF340" s="33">
        <v>2966.22</v>
      </c>
      <c r="AG340" s="98">
        <f t="shared" si="109"/>
        <v>6915.42</v>
      </c>
      <c r="AH340" s="83" t="s">
        <v>141</v>
      </c>
      <c r="AI340" s="37" t="s">
        <v>141</v>
      </c>
      <c r="AJ340" s="37" t="s">
        <v>141</v>
      </c>
      <c r="AK340" s="37" t="s">
        <v>141</v>
      </c>
      <c r="AL340" s="99" t="str">
        <f t="shared" si="110"/>
        <v>0, 00</v>
      </c>
      <c r="AM340" s="82">
        <v>20647.24</v>
      </c>
      <c r="AN340" s="37" t="s">
        <v>141</v>
      </c>
      <c r="AO340" s="33">
        <v>20647.24</v>
      </c>
      <c r="AP340" s="33">
        <v>16004.21</v>
      </c>
      <c r="AQ340" s="98">
        <f t="shared" si="121"/>
        <v>20647.24</v>
      </c>
      <c r="AR340" s="85">
        <v>938.94</v>
      </c>
      <c r="AS340" s="37" t="s">
        <v>141</v>
      </c>
      <c r="AT340" s="38">
        <v>938.94</v>
      </c>
      <c r="AU340" s="38">
        <v>646.39</v>
      </c>
      <c r="AV340" s="98">
        <f t="shared" si="111"/>
        <v>938.94</v>
      </c>
      <c r="AW340" s="71" t="s">
        <v>141</v>
      </c>
      <c r="AX340" s="37" t="s">
        <v>141</v>
      </c>
      <c r="AY340" s="37" t="s">
        <v>141</v>
      </c>
      <c r="AZ340" s="37" t="s">
        <v>141</v>
      </c>
      <c r="BA340" s="16"/>
    </row>
    <row r="341" spans="1:53" s="12" customFormat="1" ht="12.75">
      <c r="A341" s="16">
        <v>26</v>
      </c>
      <c r="B341" s="16" t="s">
        <v>74</v>
      </c>
      <c r="C341" s="13">
        <v>57</v>
      </c>
      <c r="D341" s="13">
        <v>514.9</v>
      </c>
      <c r="E341" s="33">
        <v>31462.58</v>
      </c>
      <c r="F341" s="37" t="s">
        <v>141</v>
      </c>
      <c r="G341" s="33">
        <v>31432.58</v>
      </c>
      <c r="H341" s="33">
        <v>24621.92</v>
      </c>
      <c r="I341" s="33">
        <f t="shared" si="112"/>
        <v>11123.972875989446</v>
      </c>
      <c r="J341" s="33">
        <v>0</v>
      </c>
      <c r="K341" s="31">
        <f t="shared" si="113"/>
        <v>11113.366015831136</v>
      </c>
      <c r="L341" s="31">
        <f t="shared" si="114"/>
        <v>8705.375408970976</v>
      </c>
      <c r="M341" s="31">
        <f t="shared" si="105"/>
        <v>11113.366015831136</v>
      </c>
      <c r="N341" s="31">
        <f t="shared" si="115"/>
        <v>18014.19488126649</v>
      </c>
      <c r="O341" s="31">
        <v>0</v>
      </c>
      <c r="P341" s="31">
        <f t="shared" si="116"/>
        <v>17997.018100263853</v>
      </c>
      <c r="Q341" s="31">
        <f t="shared" si="117"/>
        <v>14097.510923482847</v>
      </c>
      <c r="R341" s="31">
        <f t="shared" si="106"/>
        <v>17997.018100263853</v>
      </c>
      <c r="S341" s="31">
        <f t="shared" si="118"/>
        <v>2324.4122427440634</v>
      </c>
      <c r="T341" s="31">
        <v>0</v>
      </c>
      <c r="U341" s="31">
        <f t="shared" si="119"/>
        <v>2322.1958839050135</v>
      </c>
      <c r="V341" s="31">
        <f t="shared" si="120"/>
        <v>1819.0336675461742</v>
      </c>
      <c r="W341" s="63">
        <f t="shared" si="108"/>
        <v>2322.1958839050135</v>
      </c>
      <c r="X341" s="82">
        <v>11863.56</v>
      </c>
      <c r="Y341" s="37" t="s">
        <v>141</v>
      </c>
      <c r="Z341" s="33">
        <v>11863.56</v>
      </c>
      <c r="AA341" s="33">
        <v>8986.61</v>
      </c>
      <c r="AB341" s="33">
        <v>11863.56</v>
      </c>
      <c r="AC341" s="82">
        <v>2364.58</v>
      </c>
      <c r="AD341" s="37" t="s">
        <v>141</v>
      </c>
      <c r="AE341" s="33">
        <v>2364.58</v>
      </c>
      <c r="AF341" s="38">
        <v>984.32</v>
      </c>
      <c r="AG341" s="98">
        <f t="shared" si="109"/>
        <v>2364.58</v>
      </c>
      <c r="AH341" s="83" t="s">
        <v>141</v>
      </c>
      <c r="AI341" s="37" t="s">
        <v>141</v>
      </c>
      <c r="AJ341" s="37" t="s">
        <v>141</v>
      </c>
      <c r="AK341" s="37" t="s">
        <v>141</v>
      </c>
      <c r="AL341" s="99" t="str">
        <f t="shared" si="110"/>
        <v>0, 00</v>
      </c>
      <c r="AM341" s="82">
        <v>7062.98</v>
      </c>
      <c r="AN341" s="38">
        <v>7062.98</v>
      </c>
      <c r="AO341" s="37" t="s">
        <v>141</v>
      </c>
      <c r="AP341" s="33">
        <v>4899.25</v>
      </c>
      <c r="AQ341" s="98" t="str">
        <f t="shared" si="121"/>
        <v>0, 00</v>
      </c>
      <c r="AR341" s="82">
        <v>321.04</v>
      </c>
      <c r="AS341" s="37" t="s">
        <v>141</v>
      </c>
      <c r="AT341" s="38">
        <v>321.04</v>
      </c>
      <c r="AU341" s="38">
        <v>246.77</v>
      </c>
      <c r="AV341" s="98">
        <f t="shared" si="111"/>
        <v>321.04</v>
      </c>
      <c r="AW341" s="71" t="s">
        <v>141</v>
      </c>
      <c r="AX341" s="37" t="s">
        <v>141</v>
      </c>
      <c r="AY341" s="37" t="s">
        <v>141</v>
      </c>
      <c r="AZ341" s="37" t="s">
        <v>141</v>
      </c>
      <c r="BA341" s="16"/>
    </row>
    <row r="342" spans="1:53" s="12" customFormat="1" ht="12.75">
      <c r="A342" s="16">
        <v>27</v>
      </c>
      <c r="B342" s="16" t="s">
        <v>76</v>
      </c>
      <c r="C342" s="13">
        <v>1</v>
      </c>
      <c r="D342" s="13">
        <v>387.5</v>
      </c>
      <c r="E342" s="37" t="s">
        <v>162</v>
      </c>
      <c r="F342" s="37" t="s">
        <v>141</v>
      </c>
      <c r="G342" s="33">
        <v>16409.68</v>
      </c>
      <c r="H342" s="33">
        <v>20772.04</v>
      </c>
      <c r="I342" s="33">
        <v>0</v>
      </c>
      <c r="J342" s="33">
        <v>0</v>
      </c>
      <c r="K342" s="31">
        <f t="shared" si="113"/>
        <v>5801.839366754618</v>
      </c>
      <c r="L342" s="31">
        <f t="shared" si="114"/>
        <v>7344.2041160949875</v>
      </c>
      <c r="M342" s="31">
        <f t="shared" si="105"/>
        <v>5801.839366754618</v>
      </c>
      <c r="N342" s="31">
        <v>0</v>
      </c>
      <c r="O342" s="31">
        <v>0</v>
      </c>
      <c r="P342" s="31">
        <f t="shared" si="116"/>
        <v>9395.51598944591</v>
      </c>
      <c r="Q342" s="31">
        <f t="shared" si="117"/>
        <v>11893.226068601583</v>
      </c>
      <c r="R342" s="31">
        <f t="shared" si="106"/>
        <v>9395.51598944591</v>
      </c>
      <c r="S342" s="31">
        <v>0</v>
      </c>
      <c r="T342" s="31">
        <v>0</v>
      </c>
      <c r="U342" s="31">
        <f t="shared" si="119"/>
        <v>1212.3246437994724</v>
      </c>
      <c r="V342" s="31">
        <f t="shared" si="120"/>
        <v>1534.6098153034302</v>
      </c>
      <c r="W342" s="63">
        <f t="shared" si="108"/>
        <v>1212.3246437994724</v>
      </c>
      <c r="X342" s="84">
        <v>9039.6</v>
      </c>
      <c r="Y342" s="37" t="s">
        <v>141</v>
      </c>
      <c r="Z342" s="37" t="s">
        <v>163</v>
      </c>
      <c r="AA342" s="33">
        <v>11267.94</v>
      </c>
      <c r="AB342" s="37" t="s">
        <v>163</v>
      </c>
      <c r="AC342" s="82">
        <v>1801.74</v>
      </c>
      <c r="AD342" s="37" t="s">
        <v>141</v>
      </c>
      <c r="AE342" s="38">
        <v>1801.74</v>
      </c>
      <c r="AF342" s="38">
        <v>959.11</v>
      </c>
      <c r="AG342" s="98">
        <f t="shared" si="109"/>
        <v>1801.74</v>
      </c>
      <c r="AH342" s="83" t="s">
        <v>141</v>
      </c>
      <c r="AI342" s="37" t="s">
        <v>141</v>
      </c>
      <c r="AJ342" s="37" t="s">
        <v>141</v>
      </c>
      <c r="AK342" s="37" t="s">
        <v>141</v>
      </c>
      <c r="AL342" s="99" t="str">
        <f t="shared" si="110"/>
        <v>0, 00</v>
      </c>
      <c r="AM342" s="82">
        <v>5381.84</v>
      </c>
      <c r="AN342" s="37" t="s">
        <v>141</v>
      </c>
      <c r="AO342" s="33">
        <v>5381.84</v>
      </c>
      <c r="AP342" s="33">
        <v>6278.32</v>
      </c>
      <c r="AQ342" s="98">
        <f t="shared" si="121"/>
        <v>5381.84</v>
      </c>
      <c r="AR342" s="85">
        <v>244.62</v>
      </c>
      <c r="AS342" s="37" t="s">
        <v>141</v>
      </c>
      <c r="AT342" s="38">
        <v>244.62</v>
      </c>
      <c r="AU342" s="38">
        <v>215.77</v>
      </c>
      <c r="AV342" s="98">
        <f t="shared" si="111"/>
        <v>244.62</v>
      </c>
      <c r="AW342" s="71" t="s">
        <v>141</v>
      </c>
      <c r="AX342" s="38" t="s">
        <v>141</v>
      </c>
      <c r="AY342" s="38" t="s">
        <v>141</v>
      </c>
      <c r="AZ342" s="38" t="s">
        <v>141</v>
      </c>
      <c r="BA342" s="16"/>
    </row>
    <row r="343" spans="1:53" s="12" customFormat="1" ht="12.75">
      <c r="A343" s="16">
        <v>28</v>
      </c>
      <c r="B343" s="16" t="s">
        <v>76</v>
      </c>
      <c r="C343" s="13">
        <v>3</v>
      </c>
      <c r="D343" s="13">
        <v>389.8</v>
      </c>
      <c r="E343" s="33">
        <v>16473.05</v>
      </c>
      <c r="F343" s="37" t="s">
        <v>141</v>
      </c>
      <c r="G343" s="33">
        <v>16473.05</v>
      </c>
      <c r="H343" s="33">
        <v>12945.65</v>
      </c>
      <c r="I343" s="33">
        <f t="shared" si="112"/>
        <v>5824.2445910290235</v>
      </c>
      <c r="J343" s="33">
        <v>0</v>
      </c>
      <c r="K343" s="31">
        <f t="shared" si="113"/>
        <v>5824.2445910290235</v>
      </c>
      <c r="L343" s="31">
        <f t="shared" si="114"/>
        <v>4577.089973614776</v>
      </c>
      <c r="M343" s="31">
        <f t="shared" si="105"/>
        <v>5824.2445910290235</v>
      </c>
      <c r="N343" s="31">
        <f t="shared" si="115"/>
        <v>9431.799076517149</v>
      </c>
      <c r="O343" s="31">
        <v>0</v>
      </c>
      <c r="P343" s="31">
        <f t="shared" si="116"/>
        <v>9431.799076517149</v>
      </c>
      <c r="Q343" s="31">
        <f t="shared" si="117"/>
        <v>7412.153166226913</v>
      </c>
      <c r="R343" s="31">
        <f t="shared" si="106"/>
        <v>9431.799076517149</v>
      </c>
      <c r="S343" s="31">
        <f t="shared" si="118"/>
        <v>1217.006332453826</v>
      </c>
      <c r="T343" s="31">
        <v>0</v>
      </c>
      <c r="U343" s="31">
        <f t="shared" si="119"/>
        <v>1217.006332453826</v>
      </c>
      <c r="V343" s="31">
        <f t="shared" si="120"/>
        <v>956.4068601583114</v>
      </c>
      <c r="W343" s="63">
        <f t="shared" si="108"/>
        <v>1217.006332453826</v>
      </c>
      <c r="X343" s="82">
        <v>9074.4</v>
      </c>
      <c r="Y343" s="37" t="s">
        <v>141</v>
      </c>
      <c r="Z343" s="33">
        <v>9074.4</v>
      </c>
      <c r="AA343" s="33">
        <v>6987.65</v>
      </c>
      <c r="AB343" s="33">
        <v>9074.4</v>
      </c>
      <c r="AC343" s="82">
        <v>1808.7</v>
      </c>
      <c r="AD343" s="37" t="s">
        <v>141</v>
      </c>
      <c r="AE343" s="33">
        <v>1808.7</v>
      </c>
      <c r="AF343" s="33">
        <v>4071.52</v>
      </c>
      <c r="AG343" s="98">
        <f t="shared" si="109"/>
        <v>1808.7</v>
      </c>
      <c r="AH343" s="83" t="s">
        <v>141</v>
      </c>
      <c r="AI343" s="37" t="s">
        <v>141</v>
      </c>
      <c r="AJ343" s="37" t="s">
        <v>141</v>
      </c>
      <c r="AK343" s="37" t="s">
        <v>141</v>
      </c>
      <c r="AL343" s="99" t="str">
        <f t="shared" si="110"/>
        <v>0, 00</v>
      </c>
      <c r="AM343" s="82">
        <v>5402.74</v>
      </c>
      <c r="AN343" s="37" t="s">
        <v>141</v>
      </c>
      <c r="AO343" s="33">
        <v>5402.74</v>
      </c>
      <c r="AP343" s="33">
        <v>3741.99</v>
      </c>
      <c r="AQ343" s="98">
        <f t="shared" si="121"/>
        <v>5402.74</v>
      </c>
      <c r="AR343" s="85">
        <v>245.56</v>
      </c>
      <c r="AS343" s="37" t="s">
        <v>141</v>
      </c>
      <c r="AT343" s="38">
        <v>245.56</v>
      </c>
      <c r="AU343" s="37" t="s">
        <v>164</v>
      </c>
      <c r="AV343" s="98">
        <f t="shared" si="111"/>
        <v>245.56</v>
      </c>
      <c r="AW343" s="71" t="s">
        <v>141</v>
      </c>
      <c r="AX343" s="37" t="s">
        <v>141</v>
      </c>
      <c r="AY343" s="37" t="s">
        <v>141</v>
      </c>
      <c r="AZ343" s="37" t="s">
        <v>141</v>
      </c>
      <c r="BA343" s="16"/>
    </row>
    <row r="344" spans="1:53" s="12" customFormat="1" ht="13.5" customHeight="1">
      <c r="A344" s="16">
        <v>29</v>
      </c>
      <c r="B344" s="16" t="s">
        <v>77</v>
      </c>
      <c r="C344" s="13">
        <v>2</v>
      </c>
      <c r="D344" s="13">
        <v>714.8</v>
      </c>
      <c r="E344" s="33">
        <v>29220.96</v>
      </c>
      <c r="F344" s="37" t="s">
        <v>141</v>
      </c>
      <c r="G344" s="33">
        <v>29220.96</v>
      </c>
      <c r="H344" s="33">
        <v>23428.88</v>
      </c>
      <c r="I344" s="33">
        <f t="shared" si="112"/>
        <v>10331.421213720316</v>
      </c>
      <c r="J344" s="33">
        <v>0</v>
      </c>
      <c r="K344" s="31">
        <f t="shared" si="113"/>
        <v>10331.421213720316</v>
      </c>
      <c r="L344" s="31">
        <f t="shared" si="114"/>
        <v>8283.561794195251</v>
      </c>
      <c r="M344" s="31">
        <f t="shared" si="105"/>
        <v>10331.421213720316</v>
      </c>
      <c r="N344" s="31">
        <f t="shared" si="115"/>
        <v>16730.734353562002</v>
      </c>
      <c r="O344" s="31">
        <v>0</v>
      </c>
      <c r="P344" s="31">
        <f t="shared" si="116"/>
        <v>16730.734353562002</v>
      </c>
      <c r="Q344" s="31">
        <f t="shared" si="117"/>
        <v>13414.424696569922</v>
      </c>
      <c r="R344" s="31">
        <f t="shared" si="106"/>
        <v>16730.734353562002</v>
      </c>
      <c r="S344" s="31">
        <f t="shared" si="118"/>
        <v>2158.804432717678</v>
      </c>
      <c r="T344" s="31">
        <v>0</v>
      </c>
      <c r="U344" s="31">
        <f t="shared" si="119"/>
        <v>2158.804432717678</v>
      </c>
      <c r="V344" s="31">
        <f t="shared" si="120"/>
        <v>1730.8935092348288</v>
      </c>
      <c r="W344" s="63">
        <f t="shared" si="108"/>
        <v>2158.804432717678</v>
      </c>
      <c r="X344" s="82">
        <v>16640.52</v>
      </c>
      <c r="Y344" s="37" t="s">
        <v>141</v>
      </c>
      <c r="Z344" s="33">
        <v>16640.52</v>
      </c>
      <c r="AA344" s="33">
        <v>12928.1</v>
      </c>
      <c r="AB344" s="33">
        <v>16640.52</v>
      </c>
      <c r="AC344" s="82">
        <v>3316.66</v>
      </c>
      <c r="AD344" s="37" t="s">
        <v>141</v>
      </c>
      <c r="AE344" s="33">
        <v>3316.66</v>
      </c>
      <c r="AF344" s="33">
        <v>1531.05</v>
      </c>
      <c r="AG344" s="98">
        <f t="shared" si="109"/>
        <v>3316.66</v>
      </c>
      <c r="AH344" s="83" t="s">
        <v>141</v>
      </c>
      <c r="AI344" s="37" t="s">
        <v>141</v>
      </c>
      <c r="AJ344" s="37" t="s">
        <v>141</v>
      </c>
      <c r="AK344" s="37" t="s">
        <v>141</v>
      </c>
      <c r="AL344" s="99" t="str">
        <f t="shared" si="110"/>
        <v>0, 00</v>
      </c>
      <c r="AM344" s="82">
        <v>9907.16</v>
      </c>
      <c r="AN344" s="37" t="s">
        <v>141</v>
      </c>
      <c r="AO344" s="37" t="s">
        <v>168</v>
      </c>
      <c r="AP344" s="33">
        <v>7155.69</v>
      </c>
      <c r="AQ344" s="98" t="str">
        <f t="shared" si="121"/>
        <v>9 907.16</v>
      </c>
      <c r="AR344" s="83">
        <v>450.31</v>
      </c>
      <c r="AS344" s="37" t="s">
        <v>141</v>
      </c>
      <c r="AT344" s="37">
        <v>450.31</v>
      </c>
      <c r="AU344" s="37">
        <v>372.79</v>
      </c>
      <c r="AV344" s="98">
        <f t="shared" si="111"/>
        <v>450.31</v>
      </c>
      <c r="AW344" s="71" t="s">
        <v>141</v>
      </c>
      <c r="AX344" s="37" t="s">
        <v>141</v>
      </c>
      <c r="AY344" s="37" t="s">
        <v>141</v>
      </c>
      <c r="AZ344" s="37" t="s">
        <v>141</v>
      </c>
      <c r="BA344" s="16"/>
    </row>
    <row r="345" spans="1:53" s="12" customFormat="1" ht="12.75">
      <c r="A345" s="16">
        <v>30</v>
      </c>
      <c r="B345" s="16" t="s">
        <v>15</v>
      </c>
      <c r="C345" s="13">
        <v>4</v>
      </c>
      <c r="D345" s="13">
        <v>386.6</v>
      </c>
      <c r="E345" s="33">
        <v>15828.82</v>
      </c>
      <c r="F345" s="37" t="s">
        <v>141</v>
      </c>
      <c r="G345" s="33">
        <v>15828.82</v>
      </c>
      <c r="H345" s="33">
        <v>13491.04</v>
      </c>
      <c r="I345" s="33">
        <f t="shared" si="112"/>
        <v>5596.469340369394</v>
      </c>
      <c r="J345" s="33">
        <v>0</v>
      </c>
      <c r="K345" s="31">
        <f t="shared" si="113"/>
        <v>5596.469340369394</v>
      </c>
      <c r="L345" s="31">
        <f t="shared" si="114"/>
        <v>4769.919155672824</v>
      </c>
      <c r="M345" s="31">
        <f t="shared" si="105"/>
        <v>5596.469340369394</v>
      </c>
      <c r="N345" s="31">
        <f t="shared" si="115"/>
        <v>9062.939155672822</v>
      </c>
      <c r="O345" s="31">
        <v>0</v>
      </c>
      <c r="P345" s="31">
        <f t="shared" si="116"/>
        <v>9062.939155672822</v>
      </c>
      <c r="Q345" s="31">
        <f t="shared" si="117"/>
        <v>7724.421319261214</v>
      </c>
      <c r="R345" s="31">
        <f t="shared" si="106"/>
        <v>9062.939155672822</v>
      </c>
      <c r="S345" s="31">
        <f t="shared" si="118"/>
        <v>1169.4115039577837</v>
      </c>
      <c r="T345" s="31">
        <v>0</v>
      </c>
      <c r="U345" s="31">
        <f t="shared" si="119"/>
        <v>1169.4115039577837</v>
      </c>
      <c r="V345" s="31">
        <f t="shared" si="120"/>
        <v>996.6995250659631</v>
      </c>
      <c r="W345" s="63">
        <f t="shared" si="108"/>
        <v>1169.4115039577837</v>
      </c>
      <c r="X345" s="82">
        <v>9014.16</v>
      </c>
      <c r="Y345" s="37" t="s">
        <v>141</v>
      </c>
      <c r="Z345" s="33">
        <v>9014.16</v>
      </c>
      <c r="AA345" s="33">
        <v>7181.49</v>
      </c>
      <c r="AB345" s="33">
        <v>9014.16</v>
      </c>
      <c r="AC345" s="82">
        <v>1796.62</v>
      </c>
      <c r="AD345" s="37" t="s">
        <v>141</v>
      </c>
      <c r="AE345" s="33">
        <v>1796.62</v>
      </c>
      <c r="AF345" s="38">
        <v>333.68</v>
      </c>
      <c r="AG345" s="98">
        <f t="shared" si="109"/>
        <v>1796.62</v>
      </c>
      <c r="AH345" s="83" t="s">
        <v>141</v>
      </c>
      <c r="AI345" s="37" t="s">
        <v>141</v>
      </c>
      <c r="AJ345" s="37" t="s">
        <v>141</v>
      </c>
      <c r="AK345" s="37" t="s">
        <v>141</v>
      </c>
      <c r="AL345" s="99" t="str">
        <f t="shared" si="110"/>
        <v>0, 00</v>
      </c>
      <c r="AM345" s="82">
        <v>5366.46</v>
      </c>
      <c r="AN345" s="37" t="s">
        <v>141</v>
      </c>
      <c r="AO345" s="33">
        <v>5366.46</v>
      </c>
      <c r="AP345" s="33">
        <v>3753.2</v>
      </c>
      <c r="AQ345" s="98">
        <f t="shared" si="121"/>
        <v>5366.46</v>
      </c>
      <c r="AR345" s="85">
        <v>243.93</v>
      </c>
      <c r="AS345" s="37" t="s">
        <v>141</v>
      </c>
      <c r="AT345" s="38">
        <v>243.93</v>
      </c>
      <c r="AU345" s="38">
        <v>90.61</v>
      </c>
      <c r="AV345" s="98">
        <f t="shared" si="111"/>
        <v>243.93</v>
      </c>
      <c r="AW345" s="71" t="s">
        <v>141</v>
      </c>
      <c r="AX345" s="37" t="s">
        <v>141</v>
      </c>
      <c r="AY345" s="37" t="s">
        <v>141</v>
      </c>
      <c r="AZ345" s="37" t="s">
        <v>141</v>
      </c>
      <c r="BA345" s="16"/>
    </row>
    <row r="346" spans="1:53" s="12" customFormat="1" ht="12.75">
      <c r="A346" s="16">
        <v>31</v>
      </c>
      <c r="B346" s="16" t="s">
        <v>77</v>
      </c>
      <c r="C346" s="13">
        <v>6</v>
      </c>
      <c r="D346" s="13">
        <v>381.6</v>
      </c>
      <c r="E346" s="33">
        <v>15599.76</v>
      </c>
      <c r="F346" s="37" t="s">
        <v>141</v>
      </c>
      <c r="G346" s="33">
        <v>15599.76</v>
      </c>
      <c r="H346" s="33">
        <v>14746.94</v>
      </c>
      <c r="I346" s="33">
        <f t="shared" si="112"/>
        <v>5515.482427440633</v>
      </c>
      <c r="J346" s="33">
        <v>0</v>
      </c>
      <c r="K346" s="31">
        <f t="shared" si="113"/>
        <v>5515.482427440633</v>
      </c>
      <c r="L346" s="31">
        <f t="shared" si="114"/>
        <v>5213.957678100264</v>
      </c>
      <c r="M346" s="31">
        <f t="shared" si="105"/>
        <v>5515.482427440633</v>
      </c>
      <c r="N346" s="31">
        <f t="shared" si="115"/>
        <v>8931.78870712401</v>
      </c>
      <c r="O346" s="31">
        <v>0</v>
      </c>
      <c r="P346" s="31">
        <f t="shared" si="116"/>
        <v>8931.78870712401</v>
      </c>
      <c r="Q346" s="31">
        <f t="shared" si="117"/>
        <v>8443.498627968338</v>
      </c>
      <c r="R346" s="31">
        <f t="shared" si="106"/>
        <v>8931.78870712401</v>
      </c>
      <c r="S346" s="31">
        <f t="shared" si="118"/>
        <v>1152.4888654353563</v>
      </c>
      <c r="T346" s="31">
        <v>0</v>
      </c>
      <c r="U346" s="31">
        <f t="shared" si="119"/>
        <v>1152.4888654353563</v>
      </c>
      <c r="V346" s="31">
        <f t="shared" si="120"/>
        <v>1089.4836939313984</v>
      </c>
      <c r="W346" s="63">
        <f t="shared" si="108"/>
        <v>1152.4888654353563</v>
      </c>
      <c r="X346" s="82">
        <v>8883.48</v>
      </c>
      <c r="Y346" s="37" t="s">
        <v>141</v>
      </c>
      <c r="Z346" s="33">
        <v>8883.48</v>
      </c>
      <c r="AA346" s="33">
        <v>8045.79</v>
      </c>
      <c r="AB346" s="33">
        <v>8883.48</v>
      </c>
      <c r="AC346" s="82">
        <v>1770.62</v>
      </c>
      <c r="AD346" s="37" t="s">
        <v>141</v>
      </c>
      <c r="AE346" s="33">
        <v>1770.62</v>
      </c>
      <c r="AF346" s="38">
        <v>895.96</v>
      </c>
      <c r="AG346" s="98">
        <f t="shared" si="109"/>
        <v>1770.62</v>
      </c>
      <c r="AH346" s="85" t="s">
        <v>141</v>
      </c>
      <c r="AI346" s="37" t="s">
        <v>141</v>
      </c>
      <c r="AJ346" s="38" t="s">
        <v>141</v>
      </c>
      <c r="AK346" s="38" t="s">
        <v>141</v>
      </c>
      <c r="AL346" s="99" t="str">
        <f t="shared" si="110"/>
        <v>0, 00</v>
      </c>
      <c r="AM346" s="82">
        <v>5289.12</v>
      </c>
      <c r="AN346" s="38" t="s">
        <v>141</v>
      </c>
      <c r="AO346" s="33">
        <v>5289.12</v>
      </c>
      <c r="AP346" s="38" t="s">
        <v>169</v>
      </c>
      <c r="AQ346" s="98">
        <f t="shared" si="121"/>
        <v>5289.12</v>
      </c>
      <c r="AR346" s="85">
        <v>240.41</v>
      </c>
      <c r="AS346" s="37" t="s">
        <v>141</v>
      </c>
      <c r="AT346" s="38">
        <v>240.41</v>
      </c>
      <c r="AU346" s="38">
        <v>200.16</v>
      </c>
      <c r="AV346" s="98">
        <f t="shared" si="111"/>
        <v>240.41</v>
      </c>
      <c r="AW346" s="71" t="s">
        <v>141</v>
      </c>
      <c r="AX346" s="37" t="s">
        <v>141</v>
      </c>
      <c r="AY346" s="37" t="s">
        <v>141</v>
      </c>
      <c r="AZ346" s="37" t="s">
        <v>141</v>
      </c>
      <c r="BA346" s="16"/>
    </row>
    <row r="347" spans="1:53" s="12" customFormat="1" ht="12.75">
      <c r="A347" s="16">
        <v>32</v>
      </c>
      <c r="B347" s="16" t="s">
        <v>77</v>
      </c>
      <c r="C347" s="13">
        <v>8</v>
      </c>
      <c r="D347" s="13">
        <v>716.2</v>
      </c>
      <c r="E347" s="33">
        <v>29184.36</v>
      </c>
      <c r="F347" s="37" t="s">
        <v>141</v>
      </c>
      <c r="G347" s="33">
        <v>29184.36</v>
      </c>
      <c r="H347" s="33">
        <v>29195.37</v>
      </c>
      <c r="I347" s="33">
        <f t="shared" si="112"/>
        <v>10318.480844327178</v>
      </c>
      <c r="J347" s="33">
        <v>0</v>
      </c>
      <c r="K347" s="31">
        <f t="shared" si="113"/>
        <v>10318.480844327178</v>
      </c>
      <c r="L347" s="31">
        <f t="shared" si="114"/>
        <v>10322.373562005276</v>
      </c>
      <c r="M347" s="31">
        <f t="shared" si="105"/>
        <v>10318.480844327178</v>
      </c>
      <c r="N347" s="31">
        <f t="shared" si="115"/>
        <v>16709.778680738786</v>
      </c>
      <c r="O347" s="31">
        <v>0</v>
      </c>
      <c r="P347" s="31">
        <f t="shared" si="116"/>
        <v>16709.778680738786</v>
      </c>
      <c r="Q347" s="31">
        <f t="shared" si="117"/>
        <v>16716.082559366754</v>
      </c>
      <c r="R347" s="31">
        <f t="shared" si="106"/>
        <v>16709.778680738786</v>
      </c>
      <c r="S347" s="31">
        <f t="shared" si="118"/>
        <v>2156.1004749340373</v>
      </c>
      <c r="T347" s="31">
        <v>0</v>
      </c>
      <c r="U347" s="31">
        <f t="shared" si="119"/>
        <v>2156.1004749340373</v>
      </c>
      <c r="V347" s="31">
        <f t="shared" si="120"/>
        <v>2156.913878627968</v>
      </c>
      <c r="W347" s="63">
        <f t="shared" si="108"/>
        <v>2156.1004749340373</v>
      </c>
      <c r="X347" s="83" t="s">
        <v>170</v>
      </c>
      <c r="Y347" s="37" t="s">
        <v>141</v>
      </c>
      <c r="Z347" s="33">
        <v>16619.64</v>
      </c>
      <c r="AA347" s="33">
        <v>16025.12</v>
      </c>
      <c r="AB347" s="33">
        <v>16619.64</v>
      </c>
      <c r="AC347" s="82">
        <v>3312.52</v>
      </c>
      <c r="AD347" s="37" t="s">
        <v>141</v>
      </c>
      <c r="AE347" s="37" t="s">
        <v>171</v>
      </c>
      <c r="AF347" s="37" t="s">
        <v>172</v>
      </c>
      <c r="AG347" s="98" t="str">
        <f t="shared" si="109"/>
        <v>3 312.52</v>
      </c>
      <c r="AH347" s="83" t="s">
        <v>141</v>
      </c>
      <c r="AI347" s="37" t="s">
        <v>141</v>
      </c>
      <c r="AJ347" s="37" t="s">
        <v>141</v>
      </c>
      <c r="AK347" s="37" t="s">
        <v>141</v>
      </c>
      <c r="AL347" s="99" t="str">
        <f t="shared" si="110"/>
        <v>0, 00</v>
      </c>
      <c r="AM347" s="83" t="s">
        <v>173</v>
      </c>
      <c r="AN347" s="37" t="s">
        <v>141</v>
      </c>
      <c r="AO347" s="33">
        <v>9894.64</v>
      </c>
      <c r="AP347" s="33">
        <v>8905.1</v>
      </c>
      <c r="AQ347" s="98">
        <f t="shared" si="121"/>
        <v>9894.64</v>
      </c>
      <c r="AR347" s="85">
        <v>449.75</v>
      </c>
      <c r="AS347" s="37" t="s">
        <v>141</v>
      </c>
      <c r="AT347" s="37" t="s">
        <v>174</v>
      </c>
      <c r="AU347" s="38">
        <v>369.11</v>
      </c>
      <c r="AV347" s="98" t="str">
        <f t="shared" si="111"/>
        <v>449.75</v>
      </c>
      <c r="AW347" s="71" t="s">
        <v>141</v>
      </c>
      <c r="AX347" s="37" t="s">
        <v>141</v>
      </c>
      <c r="AY347" s="37" t="s">
        <v>141</v>
      </c>
      <c r="AZ347" s="37" t="s">
        <v>141</v>
      </c>
      <c r="BA347" s="16"/>
    </row>
    <row r="348" spans="1:53" s="12" customFormat="1" ht="12.75">
      <c r="A348" s="16">
        <v>33</v>
      </c>
      <c r="B348" s="16" t="s">
        <v>15</v>
      </c>
      <c r="C348" s="13">
        <v>10</v>
      </c>
      <c r="D348" s="13">
        <v>738.9</v>
      </c>
      <c r="E348" s="37" t="s">
        <v>175</v>
      </c>
      <c r="F348" s="37" t="s">
        <v>141</v>
      </c>
      <c r="G348" s="33">
        <v>30206.26</v>
      </c>
      <c r="H348" s="37" t="s">
        <v>176</v>
      </c>
      <c r="I348" s="33">
        <v>0</v>
      </c>
      <c r="J348" s="33">
        <v>0</v>
      </c>
      <c r="K348" s="31">
        <f t="shared" si="113"/>
        <v>10679.78585751979</v>
      </c>
      <c r="L348" s="31">
        <v>0</v>
      </c>
      <c r="M348" s="31">
        <f t="shared" si="105"/>
        <v>10679.78585751979</v>
      </c>
      <c r="N348" s="31">
        <v>0</v>
      </c>
      <c r="O348" s="31">
        <v>0</v>
      </c>
      <c r="P348" s="31">
        <f t="shared" si="116"/>
        <v>17294.87709762533</v>
      </c>
      <c r="Q348" s="31">
        <v>0</v>
      </c>
      <c r="R348" s="31">
        <f t="shared" si="106"/>
        <v>17294.87709762533</v>
      </c>
      <c r="S348" s="31">
        <v>0</v>
      </c>
      <c r="T348" s="31">
        <v>0</v>
      </c>
      <c r="U348" s="31">
        <f t="shared" si="119"/>
        <v>2231.5970448548815</v>
      </c>
      <c r="V348" s="31">
        <v>0</v>
      </c>
      <c r="W348" s="63">
        <f t="shared" si="108"/>
        <v>2231.5970448548815</v>
      </c>
      <c r="X348" s="83" t="s">
        <v>177</v>
      </c>
      <c r="Y348" s="37" t="s">
        <v>141</v>
      </c>
      <c r="Z348" s="33">
        <v>17201.64</v>
      </c>
      <c r="AA348" s="33">
        <v>15221.1</v>
      </c>
      <c r="AB348" s="33">
        <v>17201.64</v>
      </c>
      <c r="AC348" s="82">
        <v>3428.5</v>
      </c>
      <c r="AD348" s="37" t="s">
        <v>141</v>
      </c>
      <c r="AE348" s="33">
        <v>3428.5</v>
      </c>
      <c r="AF348" s="33">
        <v>1093.08</v>
      </c>
      <c r="AG348" s="98">
        <f t="shared" si="109"/>
        <v>3428.5</v>
      </c>
      <c r="AH348" s="83" t="s">
        <v>141</v>
      </c>
      <c r="AI348" s="37" t="s">
        <v>141</v>
      </c>
      <c r="AJ348" s="37" t="s">
        <v>141</v>
      </c>
      <c r="AK348" s="37" t="s">
        <v>141</v>
      </c>
      <c r="AL348" s="99" t="str">
        <f t="shared" si="110"/>
        <v>0, 00</v>
      </c>
      <c r="AM348" s="82">
        <v>10241.14</v>
      </c>
      <c r="AN348" s="37" t="s">
        <v>141</v>
      </c>
      <c r="AO348" s="33">
        <v>10241.14</v>
      </c>
      <c r="AP348" s="33">
        <v>8048.2</v>
      </c>
      <c r="AQ348" s="98">
        <f t="shared" si="121"/>
        <v>10241.14</v>
      </c>
      <c r="AR348" s="85">
        <v>465.5</v>
      </c>
      <c r="AS348" s="37" t="s">
        <v>141</v>
      </c>
      <c r="AT348" s="38">
        <v>465.5</v>
      </c>
      <c r="AU348" s="37">
        <v>292.66</v>
      </c>
      <c r="AV348" s="98">
        <f t="shared" si="111"/>
        <v>465.5</v>
      </c>
      <c r="AW348" s="71" t="s">
        <v>141</v>
      </c>
      <c r="AX348" s="37" t="s">
        <v>141</v>
      </c>
      <c r="AY348" s="37" t="s">
        <v>141</v>
      </c>
      <c r="AZ348" s="37" t="s">
        <v>141</v>
      </c>
      <c r="BA348" s="16"/>
    </row>
    <row r="349" spans="1:53" s="12" customFormat="1" ht="12.75">
      <c r="A349" s="16">
        <v>34</v>
      </c>
      <c r="B349" s="16" t="s">
        <v>77</v>
      </c>
      <c r="C349" s="13">
        <v>12</v>
      </c>
      <c r="D349" s="13">
        <v>384.8</v>
      </c>
      <c r="E349" s="37" t="s">
        <v>178</v>
      </c>
      <c r="F349" s="37" t="s">
        <v>141</v>
      </c>
      <c r="G349" s="33">
        <v>15554.84</v>
      </c>
      <c r="H349" s="33">
        <v>14991.49</v>
      </c>
      <c r="I349" s="33">
        <v>0</v>
      </c>
      <c r="J349" s="33">
        <v>0</v>
      </c>
      <c r="K349" s="31">
        <f t="shared" si="113"/>
        <v>5499.6004221635885</v>
      </c>
      <c r="L349" s="31">
        <f t="shared" si="114"/>
        <v>5300.421266490765</v>
      </c>
      <c r="M349" s="31">
        <f t="shared" si="105"/>
        <v>5499.6004221635885</v>
      </c>
      <c r="N349" s="31">
        <v>0</v>
      </c>
      <c r="O349" s="31">
        <v>0</v>
      </c>
      <c r="P349" s="31">
        <f t="shared" si="116"/>
        <v>8906.069340369393</v>
      </c>
      <c r="Q349" s="31">
        <f t="shared" si="117"/>
        <v>8583.518021108179</v>
      </c>
      <c r="R349" s="31">
        <f t="shared" si="106"/>
        <v>8906.069340369393</v>
      </c>
      <c r="S349" s="31">
        <v>0</v>
      </c>
      <c r="T349" s="31">
        <v>0</v>
      </c>
      <c r="U349" s="31">
        <f t="shared" si="119"/>
        <v>1149.1702374670185</v>
      </c>
      <c r="V349" s="31">
        <f t="shared" si="120"/>
        <v>1107.5507124010555</v>
      </c>
      <c r="W349" s="63">
        <f t="shared" si="108"/>
        <v>1149.1702374670185</v>
      </c>
      <c r="X349" s="82">
        <v>8858.04</v>
      </c>
      <c r="Y349" s="37" t="s">
        <v>141</v>
      </c>
      <c r="Z349" s="33">
        <v>8858.04</v>
      </c>
      <c r="AA349" s="33">
        <v>8254.39</v>
      </c>
      <c r="AB349" s="33">
        <v>8858.04</v>
      </c>
      <c r="AC349" s="82">
        <v>1765.52</v>
      </c>
      <c r="AD349" s="37" t="s">
        <v>141</v>
      </c>
      <c r="AE349" s="33">
        <v>1765.52</v>
      </c>
      <c r="AF349" s="33">
        <v>1076.22</v>
      </c>
      <c r="AG349" s="98">
        <f t="shared" si="109"/>
        <v>1765.52</v>
      </c>
      <c r="AH349" s="83" t="s">
        <v>141</v>
      </c>
      <c r="AI349" s="37" t="s">
        <v>141</v>
      </c>
      <c r="AJ349" s="37" t="s">
        <v>141</v>
      </c>
      <c r="AK349" s="37" t="s">
        <v>141</v>
      </c>
      <c r="AL349" s="99" t="str">
        <f t="shared" si="110"/>
        <v>0, 00</v>
      </c>
      <c r="AM349" s="82">
        <v>5273.74</v>
      </c>
      <c r="AN349" s="37" t="s">
        <v>141</v>
      </c>
      <c r="AO349" s="33">
        <v>5273.74</v>
      </c>
      <c r="AP349" s="33">
        <v>4576.76</v>
      </c>
      <c r="AQ349" s="98">
        <f t="shared" si="121"/>
        <v>5273.74</v>
      </c>
      <c r="AR349" s="85">
        <v>239.71</v>
      </c>
      <c r="AS349" s="37" t="s">
        <v>141</v>
      </c>
      <c r="AT349" s="38">
        <v>239.71</v>
      </c>
      <c r="AU349" s="38">
        <v>203.48</v>
      </c>
      <c r="AV349" s="98">
        <f t="shared" si="111"/>
        <v>239.71</v>
      </c>
      <c r="AW349" s="71" t="s">
        <v>141</v>
      </c>
      <c r="AX349" s="37" t="s">
        <v>141</v>
      </c>
      <c r="AY349" s="37" t="s">
        <v>141</v>
      </c>
      <c r="AZ349" s="37" t="s">
        <v>141</v>
      </c>
      <c r="BA349" s="16"/>
    </row>
    <row r="350" spans="1:53" s="12" customFormat="1" ht="12.75">
      <c r="A350" s="16">
        <v>35</v>
      </c>
      <c r="B350" s="16" t="s">
        <v>77</v>
      </c>
      <c r="C350" s="13">
        <v>14</v>
      </c>
      <c r="D350" s="13">
        <v>380.7</v>
      </c>
      <c r="E350" s="33">
        <v>15550.76</v>
      </c>
      <c r="F350" s="37" t="s">
        <v>141</v>
      </c>
      <c r="G350" s="33">
        <v>15550.76</v>
      </c>
      <c r="H350" s="33">
        <v>12762.27</v>
      </c>
      <c r="I350" s="33">
        <f t="shared" si="112"/>
        <v>5498.157889182059</v>
      </c>
      <c r="J350" s="33">
        <v>0</v>
      </c>
      <c r="K350" s="31">
        <f t="shared" si="113"/>
        <v>5498.157889182059</v>
      </c>
      <c r="L350" s="31">
        <f t="shared" si="114"/>
        <v>4512.253773087072</v>
      </c>
      <c r="M350" s="31">
        <f t="shared" si="105"/>
        <v>5498.157889182059</v>
      </c>
      <c r="N350" s="31">
        <f t="shared" si="115"/>
        <v>8903.733298153034</v>
      </c>
      <c r="O350" s="31">
        <v>0</v>
      </c>
      <c r="P350" s="31">
        <f t="shared" si="116"/>
        <v>8903.733298153034</v>
      </c>
      <c r="Q350" s="31">
        <f t="shared" si="117"/>
        <v>7307.157229551452</v>
      </c>
      <c r="R350" s="31">
        <f t="shared" si="106"/>
        <v>8903.733298153034</v>
      </c>
      <c r="S350" s="31">
        <f t="shared" si="118"/>
        <v>1148.8688126649079</v>
      </c>
      <c r="T350" s="31">
        <v>0</v>
      </c>
      <c r="U350" s="31">
        <f t="shared" si="119"/>
        <v>1148.8688126649079</v>
      </c>
      <c r="V350" s="31">
        <f t="shared" si="120"/>
        <v>942.8589973614777</v>
      </c>
      <c r="W350" s="63">
        <f t="shared" si="108"/>
        <v>1148.8688126649079</v>
      </c>
      <c r="X350" s="82">
        <v>8855.64</v>
      </c>
      <c r="Y350" s="37" t="s">
        <v>141</v>
      </c>
      <c r="Z350" s="33">
        <v>8855.64</v>
      </c>
      <c r="AA350" s="33">
        <v>7006.06</v>
      </c>
      <c r="AB350" s="33">
        <v>8855.64</v>
      </c>
      <c r="AC350" s="82">
        <v>1765.06</v>
      </c>
      <c r="AD350" s="37" t="s">
        <v>141</v>
      </c>
      <c r="AE350" s="37" t="s">
        <v>179</v>
      </c>
      <c r="AF350" s="38">
        <v>869.12</v>
      </c>
      <c r="AG350" s="98" t="str">
        <f t="shared" si="109"/>
        <v>1 765.06</v>
      </c>
      <c r="AH350" s="83" t="s">
        <v>141</v>
      </c>
      <c r="AI350" s="37" t="s">
        <v>141</v>
      </c>
      <c r="AJ350" s="37" t="s">
        <v>141</v>
      </c>
      <c r="AK350" s="37" t="s">
        <v>141</v>
      </c>
      <c r="AL350" s="99" t="str">
        <f t="shared" si="110"/>
        <v>0, 00</v>
      </c>
      <c r="AM350" s="82">
        <v>5272.42</v>
      </c>
      <c r="AN350" s="37" t="s">
        <v>141</v>
      </c>
      <c r="AO350" s="33">
        <v>5272.42</v>
      </c>
      <c r="AP350" s="33">
        <v>3856.36</v>
      </c>
      <c r="AQ350" s="98">
        <f t="shared" si="121"/>
        <v>5272.42</v>
      </c>
      <c r="AR350" s="85">
        <v>239.65</v>
      </c>
      <c r="AS350" s="37" t="s">
        <v>141</v>
      </c>
      <c r="AT350" s="38">
        <v>239.65</v>
      </c>
      <c r="AU350" s="37">
        <v>183.21</v>
      </c>
      <c r="AV350" s="98">
        <f t="shared" si="111"/>
        <v>239.65</v>
      </c>
      <c r="AW350" s="71" t="s">
        <v>141</v>
      </c>
      <c r="AX350" s="37" t="s">
        <v>141</v>
      </c>
      <c r="AY350" s="37" t="s">
        <v>141</v>
      </c>
      <c r="AZ350" s="37" t="s">
        <v>141</v>
      </c>
      <c r="BA350" s="16"/>
    </row>
    <row r="351" spans="1:53" s="12" customFormat="1" ht="12.75">
      <c r="A351" s="16">
        <v>36</v>
      </c>
      <c r="B351" s="16" t="s">
        <v>77</v>
      </c>
      <c r="C351" s="13">
        <v>16</v>
      </c>
      <c r="D351" s="13">
        <v>723.1</v>
      </c>
      <c r="E351" s="33">
        <v>29560.4</v>
      </c>
      <c r="F351" s="37" t="s">
        <v>141</v>
      </c>
      <c r="G351" s="33">
        <v>29560.4</v>
      </c>
      <c r="H351" s="33">
        <v>25587.29</v>
      </c>
      <c r="I351" s="33">
        <f t="shared" si="112"/>
        <v>10451.434300791558</v>
      </c>
      <c r="J351" s="33">
        <v>0</v>
      </c>
      <c r="K351" s="31">
        <f t="shared" si="113"/>
        <v>10451.434300791558</v>
      </c>
      <c r="L351" s="31">
        <f t="shared" si="114"/>
        <v>9046.693562005277</v>
      </c>
      <c r="M351" s="31">
        <f t="shared" si="105"/>
        <v>10451.434300791558</v>
      </c>
      <c r="N351" s="31">
        <f t="shared" si="115"/>
        <v>16925.08390501319</v>
      </c>
      <c r="O351" s="31">
        <v>0</v>
      </c>
      <c r="P351" s="31">
        <f t="shared" si="116"/>
        <v>16925.08390501319</v>
      </c>
      <c r="Q351" s="31">
        <f t="shared" si="117"/>
        <v>14650.242559366754</v>
      </c>
      <c r="R351" s="31">
        <f t="shared" si="106"/>
        <v>16925.08390501319</v>
      </c>
      <c r="S351" s="31">
        <f t="shared" si="118"/>
        <v>2183.8817941952507</v>
      </c>
      <c r="T351" s="31">
        <v>0</v>
      </c>
      <c r="U351" s="31">
        <f t="shared" si="119"/>
        <v>2183.8817941952507</v>
      </c>
      <c r="V351" s="31">
        <f t="shared" si="120"/>
        <v>1890.3538786279685</v>
      </c>
      <c r="W351" s="63">
        <f t="shared" si="108"/>
        <v>2183.8817941952507</v>
      </c>
      <c r="X351" s="82">
        <v>16833.72</v>
      </c>
      <c r="Y351" s="37" t="s">
        <v>141</v>
      </c>
      <c r="Z351" s="33">
        <v>16833.72</v>
      </c>
      <c r="AA351" s="33">
        <v>13856.16</v>
      </c>
      <c r="AB351" s="33">
        <v>16833.72</v>
      </c>
      <c r="AC351" s="85">
        <v>3355.2</v>
      </c>
      <c r="AD351" s="37" t="s">
        <v>141</v>
      </c>
      <c r="AE351" s="33">
        <v>3355.2</v>
      </c>
      <c r="AF351" s="38">
        <v>903.06</v>
      </c>
      <c r="AG351" s="98">
        <f t="shared" si="109"/>
        <v>3355.2</v>
      </c>
      <c r="AH351" s="83" t="s">
        <v>141</v>
      </c>
      <c r="AI351" s="37" t="s">
        <v>141</v>
      </c>
      <c r="AJ351" s="37" t="s">
        <v>141</v>
      </c>
      <c r="AK351" s="37" t="s">
        <v>141</v>
      </c>
      <c r="AL351" s="99" t="str">
        <f t="shared" si="110"/>
        <v>0, 00</v>
      </c>
      <c r="AM351" s="82">
        <v>10022.2</v>
      </c>
      <c r="AN351" s="37" t="s">
        <v>141</v>
      </c>
      <c r="AO351" s="33">
        <v>10022.2</v>
      </c>
      <c r="AP351" s="33">
        <v>7786.72</v>
      </c>
      <c r="AQ351" s="98">
        <f t="shared" si="121"/>
        <v>10022.2</v>
      </c>
      <c r="AR351" s="85">
        <v>455.55</v>
      </c>
      <c r="AS351" s="37" t="s">
        <v>141</v>
      </c>
      <c r="AT351" s="38">
        <v>455.55</v>
      </c>
      <c r="AU351" s="38">
        <v>207.89</v>
      </c>
      <c r="AV351" s="98">
        <f t="shared" si="111"/>
        <v>455.55</v>
      </c>
      <c r="AW351" s="71" t="s">
        <v>141</v>
      </c>
      <c r="AX351" s="37" t="s">
        <v>141</v>
      </c>
      <c r="AY351" s="37" t="s">
        <v>141</v>
      </c>
      <c r="AZ351" s="37" t="s">
        <v>141</v>
      </c>
      <c r="BA351" s="16"/>
    </row>
    <row r="352" spans="1:53" s="12" customFormat="1" ht="12.75">
      <c r="A352" s="16">
        <v>37</v>
      </c>
      <c r="B352" s="16" t="s">
        <v>78</v>
      </c>
      <c r="C352" s="13">
        <v>14</v>
      </c>
      <c r="D352" s="13">
        <v>434.7</v>
      </c>
      <c r="E352" s="33">
        <v>31171.88</v>
      </c>
      <c r="F352" s="37" t="s">
        <v>141</v>
      </c>
      <c r="G352" s="33">
        <v>31171.88</v>
      </c>
      <c r="H352" s="33">
        <v>31698.8</v>
      </c>
      <c r="I352" s="33">
        <f t="shared" si="112"/>
        <v>11021.192401055408</v>
      </c>
      <c r="J352" s="33">
        <v>0</v>
      </c>
      <c r="K352" s="31">
        <f t="shared" si="113"/>
        <v>11021.192401055408</v>
      </c>
      <c r="L352" s="31">
        <f t="shared" si="114"/>
        <v>11207.49129287599</v>
      </c>
      <c r="M352" s="31">
        <f t="shared" si="105"/>
        <v>11021.192401055408</v>
      </c>
      <c r="N352" s="31">
        <f t="shared" si="115"/>
        <v>17847.75187335092</v>
      </c>
      <c r="O352" s="31">
        <v>0</v>
      </c>
      <c r="P352" s="31">
        <f t="shared" si="116"/>
        <v>17847.75187335092</v>
      </c>
      <c r="Q352" s="31">
        <f t="shared" si="117"/>
        <v>18149.444854881265</v>
      </c>
      <c r="R352" s="31">
        <f t="shared" si="106"/>
        <v>17847.75187335092</v>
      </c>
      <c r="S352" s="31">
        <f t="shared" si="118"/>
        <v>2302.9357255936675</v>
      </c>
      <c r="T352" s="31">
        <v>0</v>
      </c>
      <c r="U352" s="31">
        <f t="shared" si="119"/>
        <v>2302.9357255936675</v>
      </c>
      <c r="V352" s="31">
        <f t="shared" si="120"/>
        <v>2341.863852242744</v>
      </c>
      <c r="W352" s="63">
        <f t="shared" si="108"/>
        <v>2302.9357255936675</v>
      </c>
      <c r="X352" s="83" t="s">
        <v>141</v>
      </c>
      <c r="Y352" s="37" t="s">
        <v>141</v>
      </c>
      <c r="Z352" s="37" t="s">
        <v>141</v>
      </c>
      <c r="AA352" s="37" t="s">
        <v>141</v>
      </c>
      <c r="AB352" s="37" t="s">
        <v>141</v>
      </c>
      <c r="AC352" s="82">
        <v>2033.72</v>
      </c>
      <c r="AD352" s="37" t="s">
        <v>141</v>
      </c>
      <c r="AE352" s="33">
        <v>2033.72</v>
      </c>
      <c r="AF352" s="36">
        <v>827.82</v>
      </c>
      <c r="AG352" s="98">
        <f t="shared" si="109"/>
        <v>2033.72</v>
      </c>
      <c r="AH352" s="83" t="s">
        <v>141</v>
      </c>
      <c r="AI352" s="37" t="s">
        <v>141</v>
      </c>
      <c r="AJ352" s="37" t="s">
        <v>141</v>
      </c>
      <c r="AK352" s="37" t="s">
        <v>141</v>
      </c>
      <c r="AL352" s="99" t="str">
        <f t="shared" si="110"/>
        <v>0, 00</v>
      </c>
      <c r="AM352" s="82">
        <v>6074.86</v>
      </c>
      <c r="AN352" s="37" t="s">
        <v>141</v>
      </c>
      <c r="AO352" s="33">
        <v>6074.86</v>
      </c>
      <c r="AP352" s="33">
        <v>5572.42</v>
      </c>
      <c r="AQ352" s="98">
        <f t="shared" si="121"/>
        <v>6074.86</v>
      </c>
      <c r="AR352" s="85">
        <v>276.13</v>
      </c>
      <c r="AS352" s="37" t="s">
        <v>141</v>
      </c>
      <c r="AT352" s="37" t="s">
        <v>161</v>
      </c>
      <c r="AU352" s="38">
        <v>151.81</v>
      </c>
      <c r="AV352" s="98" t="str">
        <f t="shared" si="111"/>
        <v>276.13</v>
      </c>
      <c r="AW352" s="71" t="s">
        <v>141</v>
      </c>
      <c r="AX352" s="37" t="s">
        <v>141</v>
      </c>
      <c r="AY352" s="37" t="s">
        <v>141</v>
      </c>
      <c r="AZ352" s="37" t="s">
        <v>141</v>
      </c>
      <c r="BA352" s="16"/>
    </row>
    <row r="353" spans="1:53" s="12" customFormat="1" ht="12.75">
      <c r="A353" s="16">
        <v>38</v>
      </c>
      <c r="B353" s="16" t="s">
        <v>79</v>
      </c>
      <c r="C353" s="13">
        <v>4</v>
      </c>
      <c r="D353" s="13">
        <v>39.7</v>
      </c>
      <c r="E353" s="33">
        <v>2823.48</v>
      </c>
      <c r="F353" s="37" t="s">
        <v>141</v>
      </c>
      <c r="G353" s="33">
        <v>2823.48</v>
      </c>
      <c r="H353" s="38">
        <v>2907</v>
      </c>
      <c r="I353" s="33">
        <f t="shared" si="112"/>
        <v>998.2752506596306</v>
      </c>
      <c r="J353" s="33">
        <v>0</v>
      </c>
      <c r="K353" s="31">
        <f t="shared" si="113"/>
        <v>998.2752506596306</v>
      </c>
      <c r="L353" s="31">
        <f t="shared" si="114"/>
        <v>1027.8047493403694</v>
      </c>
      <c r="M353" s="31">
        <f t="shared" si="105"/>
        <v>998.2752506596306</v>
      </c>
      <c r="N353" s="31">
        <f t="shared" si="115"/>
        <v>1616.609920844327</v>
      </c>
      <c r="O353" s="31">
        <v>0</v>
      </c>
      <c r="P353" s="31">
        <f t="shared" si="116"/>
        <v>1616.609920844327</v>
      </c>
      <c r="Q353" s="31">
        <f t="shared" si="117"/>
        <v>1664.430079155673</v>
      </c>
      <c r="R353" s="31">
        <f t="shared" si="106"/>
        <v>1616.609920844327</v>
      </c>
      <c r="S353" s="31">
        <f t="shared" si="118"/>
        <v>208.59482849604223</v>
      </c>
      <c r="T353" s="31">
        <v>0</v>
      </c>
      <c r="U353" s="31">
        <f t="shared" si="119"/>
        <v>208.59482849604223</v>
      </c>
      <c r="V353" s="31">
        <f t="shared" si="120"/>
        <v>214.76517150395782</v>
      </c>
      <c r="W353" s="63">
        <f t="shared" si="108"/>
        <v>208.59482849604223</v>
      </c>
      <c r="X353" s="83" t="s">
        <v>141</v>
      </c>
      <c r="Y353" s="37" t="s">
        <v>141</v>
      </c>
      <c r="Z353" s="37" t="s">
        <v>141</v>
      </c>
      <c r="AA353" s="37" t="s">
        <v>141</v>
      </c>
      <c r="AB353" s="37" t="s">
        <v>141</v>
      </c>
      <c r="AC353" s="85">
        <v>184.2</v>
      </c>
      <c r="AD353" s="37" t="s">
        <v>141</v>
      </c>
      <c r="AE353" s="38">
        <v>184.2</v>
      </c>
      <c r="AF353" s="38">
        <v>92.09</v>
      </c>
      <c r="AG353" s="98">
        <f t="shared" si="109"/>
        <v>184.2</v>
      </c>
      <c r="AH353" s="83" t="s">
        <v>141</v>
      </c>
      <c r="AI353" s="37" t="s">
        <v>141</v>
      </c>
      <c r="AJ353" s="37" t="s">
        <v>141</v>
      </c>
      <c r="AK353" s="37" t="s">
        <v>141</v>
      </c>
      <c r="AL353" s="99" t="str">
        <f t="shared" si="110"/>
        <v>0, 00</v>
      </c>
      <c r="AM353" s="85">
        <v>550.22</v>
      </c>
      <c r="AN353" s="37" t="s">
        <v>141</v>
      </c>
      <c r="AO353" s="38">
        <v>550.22</v>
      </c>
      <c r="AP353" s="38">
        <v>503.79</v>
      </c>
      <c r="AQ353" s="98">
        <f t="shared" si="121"/>
        <v>550.22</v>
      </c>
      <c r="AR353" s="85">
        <v>25.01</v>
      </c>
      <c r="AS353" s="37" t="s">
        <v>141</v>
      </c>
      <c r="AT353" s="38">
        <v>25.01</v>
      </c>
      <c r="AU353" s="38">
        <v>25.01</v>
      </c>
      <c r="AV353" s="98">
        <f t="shared" si="111"/>
        <v>25.01</v>
      </c>
      <c r="AW353" s="71" t="s">
        <v>141</v>
      </c>
      <c r="AX353" s="37" t="s">
        <v>141</v>
      </c>
      <c r="AY353" s="37" t="s">
        <v>141</v>
      </c>
      <c r="AZ353" s="37" t="s">
        <v>141</v>
      </c>
      <c r="BA353" s="16"/>
    </row>
    <row r="354" spans="1:53" s="12" customFormat="1" ht="12.75">
      <c r="A354" s="16">
        <v>39</v>
      </c>
      <c r="B354" s="16" t="s">
        <v>80</v>
      </c>
      <c r="C354" s="13">
        <v>5</v>
      </c>
      <c r="D354" s="13">
        <v>43.5</v>
      </c>
      <c r="E354" s="33">
        <v>1226.4</v>
      </c>
      <c r="F354" s="37" t="s">
        <v>141</v>
      </c>
      <c r="G354" s="33">
        <v>1226.4</v>
      </c>
      <c r="H354" s="38">
        <v>871.48</v>
      </c>
      <c r="I354" s="33">
        <f t="shared" si="112"/>
        <v>433.60844327176784</v>
      </c>
      <c r="J354" s="33">
        <v>0</v>
      </c>
      <c r="K354" s="31">
        <f t="shared" si="113"/>
        <v>433.60844327176784</v>
      </c>
      <c r="L354" s="31">
        <f t="shared" si="114"/>
        <v>308.12221635883907</v>
      </c>
      <c r="M354" s="31">
        <f t="shared" si="105"/>
        <v>433.60844327176784</v>
      </c>
      <c r="N354" s="31">
        <f t="shared" si="115"/>
        <v>702.1868073878628</v>
      </c>
      <c r="O354" s="31">
        <v>0</v>
      </c>
      <c r="P354" s="31">
        <f t="shared" si="116"/>
        <v>702.1868073878628</v>
      </c>
      <c r="Q354" s="31">
        <f t="shared" si="117"/>
        <v>498.974036939314</v>
      </c>
      <c r="R354" s="31">
        <f t="shared" si="106"/>
        <v>702.1868073878628</v>
      </c>
      <c r="S354" s="31">
        <f t="shared" si="118"/>
        <v>90.60474934036941</v>
      </c>
      <c r="T354" s="31">
        <v>0</v>
      </c>
      <c r="U354" s="31">
        <f t="shared" si="119"/>
        <v>90.60474934036941</v>
      </c>
      <c r="V354" s="31">
        <f t="shared" si="120"/>
        <v>64.38374670184697</v>
      </c>
      <c r="W354" s="63">
        <f t="shared" si="108"/>
        <v>90.60474934036941</v>
      </c>
      <c r="X354" s="85">
        <v>698.4</v>
      </c>
      <c r="Y354" s="37" t="s">
        <v>141</v>
      </c>
      <c r="Z354" s="38">
        <v>698.4</v>
      </c>
      <c r="AA354" s="38">
        <v>454.49</v>
      </c>
      <c r="AB354" s="38">
        <v>698.4</v>
      </c>
      <c r="AC354" s="85">
        <v>139.2</v>
      </c>
      <c r="AD354" s="37" t="s">
        <v>141</v>
      </c>
      <c r="AE354" s="38">
        <v>139.2</v>
      </c>
      <c r="AF354" s="37" t="s">
        <v>141</v>
      </c>
      <c r="AG354" s="98">
        <f t="shared" si="109"/>
        <v>139.2</v>
      </c>
      <c r="AH354" s="83" t="s">
        <v>141</v>
      </c>
      <c r="AI354" s="37" t="s">
        <v>141</v>
      </c>
      <c r="AJ354" s="37" t="s">
        <v>141</v>
      </c>
      <c r="AK354" s="37" t="s">
        <v>141</v>
      </c>
      <c r="AL354" s="99" t="str">
        <f t="shared" si="110"/>
        <v>0, 00</v>
      </c>
      <c r="AM354" s="85">
        <v>415.8</v>
      </c>
      <c r="AN354" s="37" t="s">
        <v>141</v>
      </c>
      <c r="AO354" s="38">
        <v>415.8</v>
      </c>
      <c r="AP354" s="38">
        <v>224.9</v>
      </c>
      <c r="AQ354" s="98">
        <f t="shared" si="121"/>
        <v>415.8</v>
      </c>
      <c r="AR354" s="83" t="s">
        <v>141</v>
      </c>
      <c r="AS354" s="37" t="s">
        <v>141</v>
      </c>
      <c r="AT354" s="37" t="s">
        <v>141</v>
      </c>
      <c r="AU354" s="37" t="s">
        <v>141</v>
      </c>
      <c r="AV354" s="98" t="str">
        <f t="shared" si="111"/>
        <v>0, 00</v>
      </c>
      <c r="AW354" s="71" t="s">
        <v>141</v>
      </c>
      <c r="AX354" s="37" t="s">
        <v>141</v>
      </c>
      <c r="AY354" s="37" t="s">
        <v>141</v>
      </c>
      <c r="AZ354" s="37" t="s">
        <v>141</v>
      </c>
      <c r="BA354" s="16"/>
    </row>
    <row r="355" spans="1:53" s="12" customFormat="1" ht="12.75">
      <c r="A355" s="16">
        <v>40</v>
      </c>
      <c r="B355" s="16" t="s">
        <v>80</v>
      </c>
      <c r="C355" s="13">
        <v>7</v>
      </c>
      <c r="D355" s="13">
        <v>41.4</v>
      </c>
      <c r="E355" s="33">
        <v>1692.46</v>
      </c>
      <c r="F355" s="37" t="s">
        <v>141</v>
      </c>
      <c r="G355" s="33">
        <v>1692.46</v>
      </c>
      <c r="H355" s="33">
        <v>1547.89</v>
      </c>
      <c r="I355" s="33">
        <f t="shared" si="112"/>
        <v>598.3895514511873</v>
      </c>
      <c r="J355" s="33">
        <v>0</v>
      </c>
      <c r="K355" s="31">
        <f t="shared" si="113"/>
        <v>598.3895514511873</v>
      </c>
      <c r="L355" s="31">
        <f t="shared" si="114"/>
        <v>547.275092348285</v>
      </c>
      <c r="M355" s="31">
        <f t="shared" si="105"/>
        <v>598.3895514511873</v>
      </c>
      <c r="N355" s="31">
        <f t="shared" si="115"/>
        <v>969.0338258575198</v>
      </c>
      <c r="O355" s="31">
        <v>0</v>
      </c>
      <c r="P355" s="31">
        <f t="shared" si="116"/>
        <v>969.0338258575198</v>
      </c>
      <c r="Q355" s="31">
        <f t="shared" si="117"/>
        <v>886.2589182058048</v>
      </c>
      <c r="R355" s="31">
        <f t="shared" si="106"/>
        <v>969.0338258575198</v>
      </c>
      <c r="S355" s="31">
        <f t="shared" si="118"/>
        <v>125.03662269129289</v>
      </c>
      <c r="T355" s="31">
        <v>0</v>
      </c>
      <c r="U355" s="31">
        <f t="shared" si="119"/>
        <v>125.03662269129289</v>
      </c>
      <c r="V355" s="31">
        <f t="shared" si="120"/>
        <v>114.35598944591031</v>
      </c>
      <c r="W355" s="63">
        <f t="shared" si="108"/>
        <v>125.03662269129289</v>
      </c>
      <c r="X355" s="85">
        <v>963.84</v>
      </c>
      <c r="Y355" s="37" t="s">
        <v>141</v>
      </c>
      <c r="Z355" s="38">
        <v>963.84</v>
      </c>
      <c r="AA355" s="38">
        <v>800.63</v>
      </c>
      <c r="AB355" s="38">
        <v>963.84</v>
      </c>
      <c r="AC355" s="85">
        <v>192.1</v>
      </c>
      <c r="AD355" s="38" t="s">
        <v>141</v>
      </c>
      <c r="AE355" s="38">
        <v>192.1</v>
      </c>
      <c r="AF355" s="37" t="s">
        <v>141</v>
      </c>
      <c r="AG355" s="98">
        <f t="shared" si="109"/>
        <v>192.1</v>
      </c>
      <c r="AH355" s="83" t="s">
        <v>141</v>
      </c>
      <c r="AI355" s="38" t="s">
        <v>141</v>
      </c>
      <c r="AJ355" s="38" t="s">
        <v>141</v>
      </c>
      <c r="AK355" s="38" t="s">
        <v>141</v>
      </c>
      <c r="AL355" s="99" t="str">
        <f t="shared" si="110"/>
        <v>0, 00</v>
      </c>
      <c r="AM355" s="85">
        <v>573.76</v>
      </c>
      <c r="AN355" s="38" t="s">
        <v>141</v>
      </c>
      <c r="AO355" s="38">
        <v>573.76</v>
      </c>
      <c r="AP355" s="38">
        <v>396.12</v>
      </c>
      <c r="AQ355" s="98">
        <f t="shared" si="121"/>
        <v>573.76</v>
      </c>
      <c r="AR355" s="83" t="s">
        <v>141</v>
      </c>
      <c r="AS355" s="37" t="s">
        <v>141</v>
      </c>
      <c r="AT355" s="38" t="s">
        <v>141</v>
      </c>
      <c r="AU355" s="38" t="s">
        <v>141</v>
      </c>
      <c r="AV355" s="98" t="str">
        <f t="shared" si="111"/>
        <v>0, 00</v>
      </c>
      <c r="AW355" s="72" t="s">
        <v>141</v>
      </c>
      <c r="AX355" s="38" t="s">
        <v>141</v>
      </c>
      <c r="AY355" s="38" t="s">
        <v>141</v>
      </c>
      <c r="AZ355" s="38" t="s">
        <v>141</v>
      </c>
      <c r="BA355" s="16"/>
    </row>
    <row r="356" spans="1:53" s="12" customFormat="1" ht="12.75">
      <c r="A356" s="16">
        <v>41</v>
      </c>
      <c r="B356" s="16" t="s">
        <v>80</v>
      </c>
      <c r="C356" s="13">
        <v>9</v>
      </c>
      <c r="D356" s="13">
        <v>70.4</v>
      </c>
      <c r="E356" s="33">
        <v>2877.98</v>
      </c>
      <c r="F356" s="37" t="s">
        <v>141</v>
      </c>
      <c r="G356" s="33">
        <v>2877.98</v>
      </c>
      <c r="H356" s="33">
        <v>2878.75</v>
      </c>
      <c r="I356" s="33">
        <f t="shared" si="112"/>
        <v>1017.5443799472296</v>
      </c>
      <c r="J356" s="33">
        <v>0</v>
      </c>
      <c r="K356" s="31">
        <f t="shared" si="113"/>
        <v>1017.5443799472296</v>
      </c>
      <c r="L356" s="31">
        <f t="shared" si="114"/>
        <v>1017.8166226912929</v>
      </c>
      <c r="M356" s="31">
        <f t="shared" si="105"/>
        <v>1017.5443799472296</v>
      </c>
      <c r="N356" s="31">
        <f t="shared" si="115"/>
        <v>1647.8144063324537</v>
      </c>
      <c r="O356" s="31">
        <v>0</v>
      </c>
      <c r="P356" s="31">
        <f t="shared" si="116"/>
        <v>1647.8144063324537</v>
      </c>
      <c r="Q356" s="31">
        <f t="shared" si="117"/>
        <v>1648.2552770448547</v>
      </c>
      <c r="R356" s="31">
        <f t="shared" si="106"/>
        <v>1647.8144063324537</v>
      </c>
      <c r="S356" s="31">
        <f t="shared" si="118"/>
        <v>212.62121372031663</v>
      </c>
      <c r="T356" s="31">
        <v>0</v>
      </c>
      <c r="U356" s="31">
        <f t="shared" si="119"/>
        <v>212.62121372031663</v>
      </c>
      <c r="V356" s="31">
        <f t="shared" si="120"/>
        <v>212.67810026385226</v>
      </c>
      <c r="W356" s="63">
        <f t="shared" si="108"/>
        <v>212.62121372031663</v>
      </c>
      <c r="X356" s="82">
        <v>1638.96</v>
      </c>
      <c r="Y356" s="37" t="s">
        <v>142</v>
      </c>
      <c r="Z356" s="33">
        <v>1638.96</v>
      </c>
      <c r="AA356" s="38">
        <v>1562.41</v>
      </c>
      <c r="AB356" s="33">
        <v>1638.96</v>
      </c>
      <c r="AC356" s="85">
        <v>326.66</v>
      </c>
      <c r="AD356" s="37" t="s">
        <v>141</v>
      </c>
      <c r="AE356" s="38">
        <v>326.66</v>
      </c>
      <c r="AF356" s="38">
        <v>163.63</v>
      </c>
      <c r="AG356" s="98">
        <f t="shared" si="109"/>
        <v>326.66</v>
      </c>
      <c r="AH356" s="83" t="s">
        <v>141</v>
      </c>
      <c r="AI356" s="37" t="s">
        <v>141</v>
      </c>
      <c r="AJ356" s="37" t="s">
        <v>141</v>
      </c>
      <c r="AK356" s="37" t="s">
        <v>141</v>
      </c>
      <c r="AL356" s="99" t="str">
        <f t="shared" si="110"/>
        <v>0, 00</v>
      </c>
      <c r="AM356" s="85">
        <v>975.7</v>
      </c>
      <c r="AN356" s="37" t="s">
        <v>141</v>
      </c>
      <c r="AO356" s="38">
        <v>975.7</v>
      </c>
      <c r="AP356" s="38">
        <v>855.61</v>
      </c>
      <c r="AQ356" s="98">
        <f t="shared" si="121"/>
        <v>975.7</v>
      </c>
      <c r="AR356" s="83" t="s">
        <v>141</v>
      </c>
      <c r="AS356" s="37" t="s">
        <v>141</v>
      </c>
      <c r="AT356" s="37" t="s">
        <v>141</v>
      </c>
      <c r="AU356" s="37" t="s">
        <v>141</v>
      </c>
      <c r="AV356" s="98" t="str">
        <f t="shared" si="111"/>
        <v>0, 00</v>
      </c>
      <c r="AW356" s="71" t="s">
        <v>141</v>
      </c>
      <c r="AX356" s="37" t="s">
        <v>141</v>
      </c>
      <c r="AY356" s="37" t="s">
        <v>141</v>
      </c>
      <c r="AZ356" s="37" t="s">
        <v>141</v>
      </c>
      <c r="BA356" s="16"/>
    </row>
    <row r="357" spans="1:53" s="12" customFormat="1" ht="12.75">
      <c r="A357" s="16">
        <v>42</v>
      </c>
      <c r="B357" s="16" t="s">
        <v>79</v>
      </c>
      <c r="C357" s="13">
        <v>10</v>
      </c>
      <c r="D357" s="13">
        <v>80.4</v>
      </c>
      <c r="E357" s="33">
        <v>3323.6</v>
      </c>
      <c r="F357" s="37" t="s">
        <v>141</v>
      </c>
      <c r="G357" s="33">
        <v>3323.6</v>
      </c>
      <c r="H357" s="33">
        <v>2783.43</v>
      </c>
      <c r="I357" s="33">
        <f t="shared" si="112"/>
        <v>1175.0986807387862</v>
      </c>
      <c r="J357" s="33">
        <v>0</v>
      </c>
      <c r="K357" s="31">
        <f t="shared" si="113"/>
        <v>1175.0986807387862</v>
      </c>
      <c r="L357" s="31">
        <f t="shared" si="114"/>
        <v>984.115092348285</v>
      </c>
      <c r="M357" s="31">
        <f t="shared" si="105"/>
        <v>1175.0986807387862</v>
      </c>
      <c r="N357" s="31">
        <f t="shared" si="115"/>
        <v>1902.9583113456463</v>
      </c>
      <c r="O357" s="31">
        <v>0</v>
      </c>
      <c r="P357" s="31">
        <f t="shared" si="116"/>
        <v>1902.9583113456463</v>
      </c>
      <c r="Q357" s="31">
        <f t="shared" si="117"/>
        <v>1593.6789182058046</v>
      </c>
      <c r="R357" s="31">
        <f t="shared" si="106"/>
        <v>1902.9583113456463</v>
      </c>
      <c r="S357" s="31">
        <f t="shared" si="118"/>
        <v>245.5430079155673</v>
      </c>
      <c r="T357" s="31">
        <v>0</v>
      </c>
      <c r="U357" s="31">
        <f t="shared" si="119"/>
        <v>245.5430079155673</v>
      </c>
      <c r="V357" s="31">
        <f t="shared" si="120"/>
        <v>205.6359894459103</v>
      </c>
      <c r="W357" s="63">
        <f t="shared" si="108"/>
        <v>245.5430079155673</v>
      </c>
      <c r="X357" s="83" t="s">
        <v>196</v>
      </c>
      <c r="Y357" s="37" t="s">
        <v>141</v>
      </c>
      <c r="Z357" s="33">
        <v>1892.76</v>
      </c>
      <c r="AA357" s="33">
        <v>1586</v>
      </c>
      <c r="AB357" s="33">
        <v>1892.76</v>
      </c>
      <c r="AC357" s="85">
        <v>377.24</v>
      </c>
      <c r="AD357" s="37" t="s">
        <v>141</v>
      </c>
      <c r="AE357" s="38">
        <v>377.24</v>
      </c>
      <c r="AF357" s="38">
        <v>342.98</v>
      </c>
      <c r="AG357" s="98">
        <f t="shared" si="109"/>
        <v>377.24</v>
      </c>
      <c r="AH357" s="83" t="s">
        <v>141</v>
      </c>
      <c r="AI357" s="37" t="s">
        <v>141</v>
      </c>
      <c r="AJ357" s="37" t="s">
        <v>141</v>
      </c>
      <c r="AK357" s="37" t="s">
        <v>141</v>
      </c>
      <c r="AL357" s="99" t="str">
        <f t="shared" si="110"/>
        <v>0, 00</v>
      </c>
      <c r="AM357" s="82">
        <v>1126.74</v>
      </c>
      <c r="AN357" s="37" t="s">
        <v>141</v>
      </c>
      <c r="AO357" s="33">
        <v>1126.74</v>
      </c>
      <c r="AP357" s="38">
        <v>926.99</v>
      </c>
      <c r="AQ357" s="98">
        <f t="shared" si="121"/>
        <v>1126.74</v>
      </c>
      <c r="AR357" s="83" t="s">
        <v>141</v>
      </c>
      <c r="AS357" s="37" t="s">
        <v>141</v>
      </c>
      <c r="AT357" s="37" t="s">
        <v>141</v>
      </c>
      <c r="AU357" s="37" t="s">
        <v>141</v>
      </c>
      <c r="AV357" s="98" t="str">
        <f t="shared" si="111"/>
        <v>0, 00</v>
      </c>
      <c r="AW357" s="71" t="s">
        <v>141</v>
      </c>
      <c r="AX357" s="37" t="s">
        <v>141</v>
      </c>
      <c r="AY357" s="37" t="s">
        <v>141</v>
      </c>
      <c r="AZ357" s="37" t="s">
        <v>141</v>
      </c>
      <c r="BA357" s="16"/>
    </row>
    <row r="358" spans="1:53" s="12" customFormat="1" ht="12.75">
      <c r="A358" s="16">
        <v>43</v>
      </c>
      <c r="B358" s="16" t="s">
        <v>80</v>
      </c>
      <c r="C358" s="13">
        <v>11</v>
      </c>
      <c r="D358" s="13">
        <v>81.6</v>
      </c>
      <c r="E358" s="33">
        <v>3335.78</v>
      </c>
      <c r="F358" s="37" t="s">
        <v>141</v>
      </c>
      <c r="G358" s="33">
        <v>3335.78</v>
      </c>
      <c r="H358" s="33">
        <v>1611.45</v>
      </c>
      <c r="I358" s="33">
        <f t="shared" si="112"/>
        <v>1179.4050659630607</v>
      </c>
      <c r="J358" s="33">
        <v>0</v>
      </c>
      <c r="K358" s="31">
        <f t="shared" si="113"/>
        <v>1179.4050659630607</v>
      </c>
      <c r="L358" s="31">
        <f t="shared" si="114"/>
        <v>569.747493403694</v>
      </c>
      <c r="M358" s="31">
        <f t="shared" si="105"/>
        <v>1179.4050659630607</v>
      </c>
      <c r="N358" s="31">
        <f t="shared" si="115"/>
        <v>1909.9320844327176</v>
      </c>
      <c r="O358" s="31">
        <v>0</v>
      </c>
      <c r="P358" s="31">
        <f t="shared" si="116"/>
        <v>1909.9320844327176</v>
      </c>
      <c r="Q358" s="31">
        <f t="shared" si="117"/>
        <v>922.6507915567282</v>
      </c>
      <c r="R358" s="31">
        <f t="shared" si="106"/>
        <v>1909.9320844327176</v>
      </c>
      <c r="S358" s="31">
        <f t="shared" si="118"/>
        <v>246.44284960422166</v>
      </c>
      <c r="T358" s="31">
        <v>0</v>
      </c>
      <c r="U358" s="31">
        <f t="shared" si="119"/>
        <v>246.44284960422166</v>
      </c>
      <c r="V358" s="31">
        <f t="shared" si="120"/>
        <v>119.05171503957784</v>
      </c>
      <c r="W358" s="63">
        <f t="shared" si="108"/>
        <v>246.44284960422166</v>
      </c>
      <c r="X358" s="82">
        <v>1899.6</v>
      </c>
      <c r="Y358" s="37" t="s">
        <v>141</v>
      </c>
      <c r="Z358" s="33">
        <v>1899.6</v>
      </c>
      <c r="AA358" s="38">
        <v>875.76</v>
      </c>
      <c r="AB358" s="33">
        <v>1899.6</v>
      </c>
      <c r="AC358" s="85">
        <v>378.62</v>
      </c>
      <c r="AD358" s="37" t="s">
        <v>141</v>
      </c>
      <c r="AE358" s="38">
        <v>378.62</v>
      </c>
      <c r="AF358" s="38">
        <v>95</v>
      </c>
      <c r="AG358" s="98">
        <f t="shared" si="109"/>
        <v>378.62</v>
      </c>
      <c r="AH358" s="83" t="s">
        <v>141</v>
      </c>
      <c r="AI358" s="37" t="s">
        <v>141</v>
      </c>
      <c r="AJ358" s="37" t="s">
        <v>141</v>
      </c>
      <c r="AK358" s="37" t="s">
        <v>141</v>
      </c>
      <c r="AL358" s="99" t="str">
        <f t="shared" si="110"/>
        <v>0, 00</v>
      </c>
      <c r="AM358" s="82">
        <v>1131.02</v>
      </c>
      <c r="AN358" s="37" t="s">
        <v>141</v>
      </c>
      <c r="AO358" s="33">
        <v>1131.02</v>
      </c>
      <c r="AP358" s="38">
        <v>481.33</v>
      </c>
      <c r="AQ358" s="98">
        <f t="shared" si="121"/>
        <v>1131.02</v>
      </c>
      <c r="AR358" s="83" t="s">
        <v>141</v>
      </c>
      <c r="AS358" s="37" t="s">
        <v>141</v>
      </c>
      <c r="AT358" s="37" t="s">
        <v>141</v>
      </c>
      <c r="AU358" s="37" t="s">
        <v>141</v>
      </c>
      <c r="AV358" s="98" t="str">
        <f t="shared" si="111"/>
        <v>0, 00</v>
      </c>
      <c r="AW358" s="71" t="s">
        <v>141</v>
      </c>
      <c r="AX358" s="37" t="s">
        <v>141</v>
      </c>
      <c r="AY358" s="37" t="s">
        <v>141</v>
      </c>
      <c r="AZ358" s="37" t="s">
        <v>141</v>
      </c>
      <c r="BA358" s="16"/>
    </row>
    <row r="359" spans="1:53" s="12" customFormat="1" ht="12.75">
      <c r="A359" s="16">
        <v>44</v>
      </c>
      <c r="B359" s="16" t="s">
        <v>80</v>
      </c>
      <c r="C359" s="13">
        <v>12</v>
      </c>
      <c r="D359" s="13">
        <v>78.8</v>
      </c>
      <c r="E359" s="33">
        <v>3221.38</v>
      </c>
      <c r="F359" s="37" t="s">
        <v>141</v>
      </c>
      <c r="G359" s="33">
        <v>3221.38</v>
      </c>
      <c r="H359" s="33">
        <v>1717.64</v>
      </c>
      <c r="I359" s="33">
        <f t="shared" si="112"/>
        <v>1138.9575725593668</v>
      </c>
      <c r="J359" s="33">
        <v>0</v>
      </c>
      <c r="K359" s="31">
        <f t="shared" si="113"/>
        <v>1138.9575725593668</v>
      </c>
      <c r="L359" s="31">
        <f t="shared" si="114"/>
        <v>607.2922427440634</v>
      </c>
      <c r="M359" s="31">
        <f t="shared" si="105"/>
        <v>1138.9575725593668</v>
      </c>
      <c r="N359" s="31">
        <f t="shared" si="115"/>
        <v>1844.4312928759896</v>
      </c>
      <c r="O359" s="31">
        <v>0</v>
      </c>
      <c r="P359" s="31">
        <f t="shared" si="116"/>
        <v>1844.4312928759896</v>
      </c>
      <c r="Q359" s="31">
        <f t="shared" si="117"/>
        <v>983.4508707124011</v>
      </c>
      <c r="R359" s="31">
        <f t="shared" si="106"/>
        <v>1844.4312928759896</v>
      </c>
      <c r="S359" s="31">
        <f t="shared" si="118"/>
        <v>237.99113456464383</v>
      </c>
      <c r="T359" s="31">
        <v>0</v>
      </c>
      <c r="U359" s="31">
        <f t="shared" si="119"/>
        <v>237.99113456464383</v>
      </c>
      <c r="V359" s="31">
        <f t="shared" si="120"/>
        <v>126.89688654353564</v>
      </c>
      <c r="W359" s="63">
        <f t="shared" si="108"/>
        <v>237.99113456464383</v>
      </c>
      <c r="X359" s="82">
        <v>1834.44</v>
      </c>
      <c r="Y359" s="37" t="s">
        <v>141</v>
      </c>
      <c r="Z359" s="33">
        <v>1834.44</v>
      </c>
      <c r="AA359" s="38">
        <v>909.83</v>
      </c>
      <c r="AB359" s="33">
        <v>1834.44</v>
      </c>
      <c r="AC359" s="85">
        <v>365.64</v>
      </c>
      <c r="AD359" s="37" t="s">
        <v>141</v>
      </c>
      <c r="AE359" s="38">
        <v>365.64</v>
      </c>
      <c r="AF359" s="38">
        <v>43.86</v>
      </c>
      <c r="AG359" s="98">
        <f t="shared" si="109"/>
        <v>365.64</v>
      </c>
      <c r="AH359" s="83" t="s">
        <v>141</v>
      </c>
      <c r="AI359" s="37" t="s">
        <v>141</v>
      </c>
      <c r="AJ359" s="37" t="s">
        <v>141</v>
      </c>
      <c r="AK359" s="37" t="s">
        <v>141</v>
      </c>
      <c r="AL359" s="99" t="str">
        <f t="shared" si="110"/>
        <v>0, 00</v>
      </c>
      <c r="AM359" s="85">
        <v>1092.18</v>
      </c>
      <c r="AN359" s="37" t="s">
        <v>141</v>
      </c>
      <c r="AO359" s="33">
        <v>1092.18</v>
      </c>
      <c r="AP359" s="38">
        <v>472.34</v>
      </c>
      <c r="AQ359" s="98">
        <f t="shared" si="121"/>
        <v>1092.18</v>
      </c>
      <c r="AR359" s="83" t="s">
        <v>141</v>
      </c>
      <c r="AS359" s="37" t="s">
        <v>141</v>
      </c>
      <c r="AT359" s="37" t="s">
        <v>141</v>
      </c>
      <c r="AU359" s="37" t="s">
        <v>141</v>
      </c>
      <c r="AV359" s="98" t="str">
        <f t="shared" si="111"/>
        <v>0, 00</v>
      </c>
      <c r="AW359" s="71" t="s">
        <v>141</v>
      </c>
      <c r="AX359" s="37" t="s">
        <v>141</v>
      </c>
      <c r="AY359" s="37" t="s">
        <v>141</v>
      </c>
      <c r="AZ359" s="37" t="s">
        <v>141</v>
      </c>
      <c r="BA359" s="16"/>
    </row>
    <row r="360" spans="1:53" s="12" customFormat="1" ht="12.75">
      <c r="A360" s="16">
        <v>45</v>
      </c>
      <c r="B360" s="16" t="s">
        <v>80</v>
      </c>
      <c r="C360" s="13">
        <v>13</v>
      </c>
      <c r="D360" s="13">
        <v>79.8</v>
      </c>
      <c r="E360" s="33">
        <v>3245.9</v>
      </c>
      <c r="F360" s="37" t="s">
        <v>141</v>
      </c>
      <c r="G360" s="33">
        <v>3245.9</v>
      </c>
      <c r="H360" s="33">
        <v>3368.42</v>
      </c>
      <c r="I360" s="33">
        <f t="shared" si="112"/>
        <v>1147.62691292876</v>
      </c>
      <c r="J360" s="33">
        <v>0</v>
      </c>
      <c r="K360" s="31">
        <f t="shared" si="113"/>
        <v>1147.62691292876</v>
      </c>
      <c r="L360" s="31">
        <f t="shared" si="114"/>
        <v>1190.9453298153037</v>
      </c>
      <c r="M360" s="31">
        <f t="shared" si="105"/>
        <v>1147.62691292876</v>
      </c>
      <c r="N360" s="31">
        <f t="shared" si="115"/>
        <v>1858.4704485488128</v>
      </c>
      <c r="O360" s="31">
        <v>0</v>
      </c>
      <c r="P360" s="31">
        <f t="shared" si="116"/>
        <v>1858.4704485488128</v>
      </c>
      <c r="Q360" s="31">
        <f t="shared" si="117"/>
        <v>1928.6204221635885</v>
      </c>
      <c r="R360" s="31">
        <f t="shared" si="106"/>
        <v>1858.4704485488128</v>
      </c>
      <c r="S360" s="31">
        <f t="shared" si="118"/>
        <v>239.8026385224275</v>
      </c>
      <c r="T360" s="31">
        <v>0</v>
      </c>
      <c r="U360" s="31">
        <f t="shared" si="119"/>
        <v>239.8026385224275</v>
      </c>
      <c r="V360" s="31">
        <f t="shared" si="120"/>
        <v>248.85424802110822</v>
      </c>
      <c r="W360" s="63">
        <f t="shared" si="108"/>
        <v>239.8026385224275</v>
      </c>
      <c r="X360" s="82">
        <v>1848.48</v>
      </c>
      <c r="Y360" s="37" t="s">
        <v>141</v>
      </c>
      <c r="Z360" s="33">
        <v>1848.48</v>
      </c>
      <c r="AA360" s="33">
        <v>1816.33</v>
      </c>
      <c r="AB360" s="33">
        <v>1848.48</v>
      </c>
      <c r="AC360" s="85">
        <v>368.42</v>
      </c>
      <c r="AD360" s="37" t="s">
        <v>141</v>
      </c>
      <c r="AE360" s="38">
        <v>368.42</v>
      </c>
      <c r="AF360" s="38">
        <v>164.08</v>
      </c>
      <c r="AG360" s="98">
        <f t="shared" si="109"/>
        <v>368.42</v>
      </c>
      <c r="AH360" s="83" t="s">
        <v>141</v>
      </c>
      <c r="AI360" s="37" t="s">
        <v>141</v>
      </c>
      <c r="AJ360" s="37" t="s">
        <v>141</v>
      </c>
      <c r="AK360" s="37" t="s">
        <v>141</v>
      </c>
      <c r="AL360" s="99" t="str">
        <f t="shared" si="110"/>
        <v>0, 00</v>
      </c>
      <c r="AM360" s="82">
        <v>1100.46</v>
      </c>
      <c r="AN360" s="37" t="s">
        <v>141</v>
      </c>
      <c r="AO360" s="33">
        <v>1100.46</v>
      </c>
      <c r="AP360" s="38">
        <v>981.5</v>
      </c>
      <c r="AQ360" s="98">
        <f t="shared" si="121"/>
        <v>1100.46</v>
      </c>
      <c r="AR360" s="83" t="s">
        <v>141</v>
      </c>
      <c r="AS360" s="37" t="s">
        <v>141</v>
      </c>
      <c r="AT360" s="37" t="s">
        <v>141</v>
      </c>
      <c r="AU360" s="37" t="s">
        <v>141</v>
      </c>
      <c r="AV360" s="98" t="str">
        <f t="shared" si="111"/>
        <v>0, 00</v>
      </c>
      <c r="AW360" s="71" t="s">
        <v>141</v>
      </c>
      <c r="AX360" s="37" t="s">
        <v>141</v>
      </c>
      <c r="AY360" s="37" t="s">
        <v>141</v>
      </c>
      <c r="AZ360" s="37" t="s">
        <v>141</v>
      </c>
      <c r="BA360" s="16"/>
    </row>
    <row r="361" spans="1:53" s="12" customFormat="1" ht="12.75">
      <c r="A361" s="16">
        <v>46</v>
      </c>
      <c r="B361" s="16" t="s">
        <v>79</v>
      </c>
      <c r="C361" s="13">
        <v>14</v>
      </c>
      <c r="D361" s="13">
        <v>77.2</v>
      </c>
      <c r="E361" s="33">
        <v>3206.06</v>
      </c>
      <c r="F361" s="37" t="s">
        <v>141</v>
      </c>
      <c r="G361" s="33">
        <v>3206.06</v>
      </c>
      <c r="H361" s="33">
        <v>3782.12</v>
      </c>
      <c r="I361" s="33">
        <f t="shared" si="112"/>
        <v>1133.5410026385225</v>
      </c>
      <c r="J361" s="33">
        <v>0</v>
      </c>
      <c r="K361" s="31">
        <f t="shared" si="113"/>
        <v>1133.5410026385225</v>
      </c>
      <c r="L361" s="31">
        <f t="shared" si="114"/>
        <v>1337.213931398417</v>
      </c>
      <c r="M361" s="31">
        <f t="shared" si="105"/>
        <v>1133.5410026385225</v>
      </c>
      <c r="N361" s="31">
        <f t="shared" si="115"/>
        <v>1835.6596833773085</v>
      </c>
      <c r="O361" s="31">
        <v>0</v>
      </c>
      <c r="P361" s="31">
        <f t="shared" si="116"/>
        <v>1835.6596833773085</v>
      </c>
      <c r="Q361" s="31">
        <f t="shared" si="117"/>
        <v>2165.4882321899736</v>
      </c>
      <c r="R361" s="31">
        <f t="shared" si="106"/>
        <v>1835.6596833773085</v>
      </c>
      <c r="S361" s="31">
        <f t="shared" si="118"/>
        <v>236.85931398416886</v>
      </c>
      <c r="T361" s="31">
        <v>0</v>
      </c>
      <c r="U361" s="31">
        <f t="shared" si="119"/>
        <v>236.85931398416886</v>
      </c>
      <c r="V361" s="31">
        <f t="shared" si="120"/>
        <v>279.4178364116095</v>
      </c>
      <c r="W361" s="63">
        <f t="shared" si="108"/>
        <v>236.85931398416886</v>
      </c>
      <c r="X361" s="82">
        <v>1826.34</v>
      </c>
      <c r="Y361" s="37" t="s">
        <v>141</v>
      </c>
      <c r="Z361" s="33">
        <v>1826.34</v>
      </c>
      <c r="AA361" s="33">
        <v>2056.22</v>
      </c>
      <c r="AB361" s="33">
        <v>1826.34</v>
      </c>
      <c r="AC361" s="85">
        <v>365.16</v>
      </c>
      <c r="AD361" s="37" t="s">
        <v>141</v>
      </c>
      <c r="AE361" s="38">
        <v>365.16</v>
      </c>
      <c r="AF361" s="38">
        <v>215.7</v>
      </c>
      <c r="AG361" s="98">
        <f t="shared" si="109"/>
        <v>365.16</v>
      </c>
      <c r="AH361" s="83" t="s">
        <v>192</v>
      </c>
      <c r="AI361" s="37" t="s">
        <v>141</v>
      </c>
      <c r="AJ361" s="37" t="s">
        <v>141</v>
      </c>
      <c r="AK361" s="37" t="s">
        <v>141</v>
      </c>
      <c r="AL361" s="99" t="str">
        <f t="shared" si="110"/>
        <v>0, 00</v>
      </c>
      <c r="AM361" s="82">
        <v>1087.88</v>
      </c>
      <c r="AN361" s="37" t="s">
        <v>141</v>
      </c>
      <c r="AO361" s="33">
        <v>1087.88</v>
      </c>
      <c r="AP361" s="33">
        <v>1126.26</v>
      </c>
      <c r="AQ361" s="98">
        <f t="shared" si="121"/>
        <v>1087.88</v>
      </c>
      <c r="AR361" s="83" t="s">
        <v>141</v>
      </c>
      <c r="AS361" s="37" t="s">
        <v>141</v>
      </c>
      <c r="AT361" s="37" t="s">
        <v>141</v>
      </c>
      <c r="AU361" s="37" t="s">
        <v>141</v>
      </c>
      <c r="AV361" s="98" t="str">
        <f t="shared" si="111"/>
        <v>0, 00</v>
      </c>
      <c r="AW361" s="71" t="s">
        <v>141</v>
      </c>
      <c r="AX361" s="37" t="s">
        <v>141</v>
      </c>
      <c r="AY361" s="37" t="s">
        <v>141</v>
      </c>
      <c r="AZ361" s="37" t="s">
        <v>141</v>
      </c>
      <c r="BA361" s="16"/>
    </row>
    <row r="362" spans="1:53" s="12" customFormat="1" ht="12.75">
      <c r="A362" s="16">
        <v>47</v>
      </c>
      <c r="B362" s="16" t="s">
        <v>80</v>
      </c>
      <c r="C362" s="13">
        <v>15</v>
      </c>
      <c r="D362" s="13">
        <v>81.9</v>
      </c>
      <c r="E362" s="33">
        <v>3348.08</v>
      </c>
      <c r="F362" s="37" t="s">
        <v>141</v>
      </c>
      <c r="G362" s="33">
        <v>3348.08</v>
      </c>
      <c r="H362" s="33">
        <v>3014.6</v>
      </c>
      <c r="I362" s="33">
        <f t="shared" si="112"/>
        <v>1183.7538786279683</v>
      </c>
      <c r="J362" s="33">
        <v>0</v>
      </c>
      <c r="K362" s="31">
        <f t="shared" si="113"/>
        <v>1183.7538786279683</v>
      </c>
      <c r="L362" s="31">
        <f t="shared" si="114"/>
        <v>1065.8480211081794</v>
      </c>
      <c r="M362" s="31">
        <f t="shared" si="105"/>
        <v>1183.7538786279683</v>
      </c>
      <c r="N362" s="31">
        <f t="shared" si="115"/>
        <v>1916.9745646437993</v>
      </c>
      <c r="O362" s="31">
        <v>0</v>
      </c>
      <c r="P362" s="31">
        <f t="shared" si="116"/>
        <v>1916.9745646437993</v>
      </c>
      <c r="Q362" s="31">
        <f t="shared" si="117"/>
        <v>1726.0374670184694</v>
      </c>
      <c r="R362" s="31">
        <f t="shared" si="106"/>
        <v>1916.9745646437993</v>
      </c>
      <c r="S362" s="31">
        <f t="shared" si="118"/>
        <v>247.3515567282322</v>
      </c>
      <c r="T362" s="31">
        <v>0</v>
      </c>
      <c r="U362" s="31">
        <f t="shared" si="119"/>
        <v>247.3515567282322</v>
      </c>
      <c r="V362" s="31">
        <f t="shared" si="120"/>
        <v>222.71451187335094</v>
      </c>
      <c r="W362" s="63">
        <f t="shared" si="108"/>
        <v>247.3515567282322</v>
      </c>
      <c r="X362" s="82">
        <v>1906.56</v>
      </c>
      <c r="Y362" s="37" t="s">
        <v>141</v>
      </c>
      <c r="Z362" s="33">
        <v>1906.56</v>
      </c>
      <c r="AA362" s="33">
        <v>1616.81</v>
      </c>
      <c r="AB362" s="33">
        <v>1906.56</v>
      </c>
      <c r="AC362" s="85">
        <v>380.02</v>
      </c>
      <c r="AD362" s="37" t="s">
        <v>141</v>
      </c>
      <c r="AE362" s="38">
        <v>380.02</v>
      </c>
      <c r="AF362" s="38">
        <v>130.43</v>
      </c>
      <c r="AG362" s="98">
        <f t="shared" si="109"/>
        <v>380.02</v>
      </c>
      <c r="AH362" s="83" t="s">
        <v>141</v>
      </c>
      <c r="AI362" s="37" t="s">
        <v>141</v>
      </c>
      <c r="AJ362" s="37" t="s">
        <v>141</v>
      </c>
      <c r="AK362" s="37" t="s">
        <v>141</v>
      </c>
      <c r="AL362" s="99" t="str">
        <f t="shared" si="110"/>
        <v>0, 00</v>
      </c>
      <c r="AM362" s="82">
        <v>1135.18</v>
      </c>
      <c r="AN362" s="37" t="s">
        <v>141</v>
      </c>
      <c r="AO362" s="33">
        <v>1135.18</v>
      </c>
      <c r="AP362" s="38">
        <v>865.92</v>
      </c>
      <c r="AQ362" s="98">
        <f t="shared" si="121"/>
        <v>1135.18</v>
      </c>
      <c r="AR362" s="83" t="s">
        <v>141</v>
      </c>
      <c r="AS362" s="37" t="s">
        <v>141</v>
      </c>
      <c r="AT362" s="37" t="s">
        <v>141</v>
      </c>
      <c r="AU362" s="37" t="s">
        <v>141</v>
      </c>
      <c r="AV362" s="98" t="str">
        <f t="shared" si="111"/>
        <v>0, 00</v>
      </c>
      <c r="AW362" s="71" t="s">
        <v>141</v>
      </c>
      <c r="AX362" s="37" t="s">
        <v>141</v>
      </c>
      <c r="AY362" s="37" t="s">
        <v>141</v>
      </c>
      <c r="AZ362" s="37" t="s">
        <v>141</v>
      </c>
      <c r="BA362" s="16"/>
    </row>
    <row r="363" spans="1:53" s="12" customFormat="1" ht="12.75">
      <c r="A363" s="16">
        <v>48</v>
      </c>
      <c r="B363" s="16" t="s">
        <v>79</v>
      </c>
      <c r="C363" s="13">
        <v>16</v>
      </c>
      <c r="D363" s="13">
        <v>82.2</v>
      </c>
      <c r="E363" s="33">
        <v>1712.9</v>
      </c>
      <c r="F363" s="37" t="s">
        <v>141</v>
      </c>
      <c r="G363" s="33">
        <v>1712.9</v>
      </c>
      <c r="H363" s="33">
        <v>1331</v>
      </c>
      <c r="I363" s="33">
        <f t="shared" si="112"/>
        <v>605.6163588390502</v>
      </c>
      <c r="J363" s="33">
        <v>0</v>
      </c>
      <c r="K363" s="31">
        <f t="shared" si="113"/>
        <v>605.6163588390502</v>
      </c>
      <c r="L363" s="31">
        <f t="shared" si="114"/>
        <v>470.5910290237467</v>
      </c>
      <c r="M363" s="31">
        <f t="shared" si="105"/>
        <v>605.6163588390502</v>
      </c>
      <c r="N363" s="31">
        <f t="shared" si="115"/>
        <v>980.7369393139842</v>
      </c>
      <c r="O363" s="31">
        <v>0</v>
      </c>
      <c r="P363" s="31">
        <f t="shared" si="116"/>
        <v>980.7369393139842</v>
      </c>
      <c r="Q363" s="31">
        <f t="shared" si="117"/>
        <v>762.0765171503957</v>
      </c>
      <c r="R363" s="31">
        <f t="shared" si="106"/>
        <v>980.7369393139842</v>
      </c>
      <c r="S363" s="31">
        <f t="shared" si="118"/>
        <v>126.54670184696572</v>
      </c>
      <c r="T363" s="31">
        <v>0</v>
      </c>
      <c r="U363" s="31">
        <f t="shared" si="119"/>
        <v>126.54670184696572</v>
      </c>
      <c r="V363" s="31">
        <f t="shared" si="120"/>
        <v>98.33245382585753</v>
      </c>
      <c r="W363" s="63">
        <f t="shared" si="108"/>
        <v>126.54670184696572</v>
      </c>
      <c r="X363" s="85">
        <v>975.48</v>
      </c>
      <c r="Y363" s="37" t="s">
        <v>141</v>
      </c>
      <c r="Z363" s="38">
        <v>975.48</v>
      </c>
      <c r="AA363" s="38">
        <v>694.15</v>
      </c>
      <c r="AB363" s="38">
        <v>975.48</v>
      </c>
      <c r="AC363" s="85">
        <v>194.42</v>
      </c>
      <c r="AD363" s="37" t="s">
        <v>141</v>
      </c>
      <c r="AE363" s="38">
        <v>194.42</v>
      </c>
      <c r="AF363" s="37" t="s">
        <v>141</v>
      </c>
      <c r="AG363" s="98">
        <f t="shared" si="109"/>
        <v>194.42</v>
      </c>
      <c r="AH363" s="83" t="s">
        <v>141</v>
      </c>
      <c r="AI363" s="37" t="s">
        <v>141</v>
      </c>
      <c r="AJ363" s="37" t="s">
        <v>141</v>
      </c>
      <c r="AK363" s="37" t="s">
        <v>141</v>
      </c>
      <c r="AL363" s="99" t="str">
        <f t="shared" si="110"/>
        <v>0, 00</v>
      </c>
      <c r="AM363" s="85">
        <v>580.7</v>
      </c>
      <c r="AN363" s="37" t="s">
        <v>141</v>
      </c>
      <c r="AO363" s="38">
        <v>580.7</v>
      </c>
      <c r="AP363" s="38">
        <v>343.45</v>
      </c>
      <c r="AQ363" s="98">
        <f t="shared" si="121"/>
        <v>580.7</v>
      </c>
      <c r="AR363" s="83" t="s">
        <v>141</v>
      </c>
      <c r="AS363" s="37" t="s">
        <v>141</v>
      </c>
      <c r="AT363" s="37" t="s">
        <v>141</v>
      </c>
      <c r="AU363" s="37" t="s">
        <v>141</v>
      </c>
      <c r="AV363" s="98" t="str">
        <f t="shared" si="111"/>
        <v>0, 00</v>
      </c>
      <c r="AW363" s="71" t="s">
        <v>141</v>
      </c>
      <c r="AX363" s="37" t="s">
        <v>141</v>
      </c>
      <c r="AY363" s="37" t="s">
        <v>141</v>
      </c>
      <c r="AZ363" s="37" t="s">
        <v>141</v>
      </c>
      <c r="BA363" s="16"/>
    </row>
    <row r="364" spans="1:53" s="12" customFormat="1" ht="12.75">
      <c r="A364" s="16">
        <v>49</v>
      </c>
      <c r="B364" s="16" t="s">
        <v>79</v>
      </c>
      <c r="C364" s="13">
        <v>18</v>
      </c>
      <c r="D364" s="13">
        <v>83.8</v>
      </c>
      <c r="E364" s="33">
        <v>3750.76</v>
      </c>
      <c r="F364" s="37" t="s">
        <v>141</v>
      </c>
      <c r="G364" s="33">
        <v>3750.76</v>
      </c>
      <c r="H364" s="33">
        <v>2657.88</v>
      </c>
      <c r="I364" s="33">
        <f t="shared" si="112"/>
        <v>1326.1262269129288</v>
      </c>
      <c r="J364" s="33">
        <v>0</v>
      </c>
      <c r="K364" s="31">
        <f t="shared" si="113"/>
        <v>1326.1262269129288</v>
      </c>
      <c r="L364" s="31">
        <f t="shared" si="114"/>
        <v>939.7253825857521</v>
      </c>
      <c r="M364" s="31">
        <f t="shared" si="105"/>
        <v>1326.1262269129288</v>
      </c>
      <c r="N364" s="31">
        <f t="shared" si="115"/>
        <v>2147.532770448549</v>
      </c>
      <c r="O364" s="31">
        <v>0</v>
      </c>
      <c r="P364" s="31">
        <f t="shared" si="116"/>
        <v>2147.532770448549</v>
      </c>
      <c r="Q364" s="31">
        <f t="shared" si="117"/>
        <v>1521.7940897097626</v>
      </c>
      <c r="R364" s="31">
        <f t="shared" si="106"/>
        <v>2147.532770448549</v>
      </c>
      <c r="S364" s="31">
        <f t="shared" si="118"/>
        <v>277.10100263852246</v>
      </c>
      <c r="T364" s="31">
        <v>0</v>
      </c>
      <c r="U364" s="31">
        <f t="shared" si="119"/>
        <v>277.10100263852246</v>
      </c>
      <c r="V364" s="31">
        <f t="shared" si="120"/>
        <v>196.36052770448552</v>
      </c>
      <c r="W364" s="63">
        <f t="shared" si="108"/>
        <v>277.10100263852246</v>
      </c>
      <c r="X364" s="82">
        <v>2136</v>
      </c>
      <c r="Y364" s="37" t="s">
        <v>141</v>
      </c>
      <c r="Z364" s="33">
        <v>2136</v>
      </c>
      <c r="AA364" s="33">
        <v>1434.23</v>
      </c>
      <c r="AB364" s="33">
        <v>2136</v>
      </c>
      <c r="AC364" s="85">
        <v>425.72</v>
      </c>
      <c r="AD364" s="37" t="s">
        <v>141</v>
      </c>
      <c r="AE364" s="38">
        <v>425.72</v>
      </c>
      <c r="AF364" s="38">
        <v>107.58</v>
      </c>
      <c r="AG364" s="98">
        <f t="shared" si="109"/>
        <v>425.72</v>
      </c>
      <c r="AH364" s="83" t="s">
        <v>141</v>
      </c>
      <c r="AI364" s="37" t="s">
        <v>141</v>
      </c>
      <c r="AJ364" s="37" t="s">
        <v>141</v>
      </c>
      <c r="AK364" s="37" t="s">
        <v>141</v>
      </c>
      <c r="AL364" s="99" t="str">
        <f t="shared" si="110"/>
        <v>0, 00</v>
      </c>
      <c r="AM364" s="82">
        <v>1271.66</v>
      </c>
      <c r="AN364" s="37" t="s">
        <v>141</v>
      </c>
      <c r="AO364" s="33">
        <v>1271.66</v>
      </c>
      <c r="AP364" s="36">
        <v>720.71</v>
      </c>
      <c r="AQ364" s="98">
        <f t="shared" si="121"/>
        <v>1271.66</v>
      </c>
      <c r="AR364" s="85" t="s">
        <v>141</v>
      </c>
      <c r="AS364" s="37" t="s">
        <v>141</v>
      </c>
      <c r="AT364" s="38" t="s">
        <v>141</v>
      </c>
      <c r="AU364" s="37" t="s">
        <v>141</v>
      </c>
      <c r="AV364" s="98" t="str">
        <f t="shared" si="111"/>
        <v>0, 00</v>
      </c>
      <c r="AW364" s="72" t="s">
        <v>141</v>
      </c>
      <c r="AX364" s="37" t="s">
        <v>141</v>
      </c>
      <c r="AY364" s="38" t="s">
        <v>141</v>
      </c>
      <c r="AZ364" s="37" t="s">
        <v>141</v>
      </c>
      <c r="BA364" s="16"/>
    </row>
    <row r="365" spans="1:53" s="12" customFormat="1" ht="12.75">
      <c r="A365" s="16">
        <v>50</v>
      </c>
      <c r="B365" s="16" t="s">
        <v>80</v>
      </c>
      <c r="C365" s="13">
        <v>20</v>
      </c>
      <c r="D365" s="13">
        <v>78.6</v>
      </c>
      <c r="E365" s="33">
        <v>3200.84</v>
      </c>
      <c r="F365" s="37" t="s">
        <v>141</v>
      </c>
      <c r="G365" s="33">
        <v>3200.84</v>
      </c>
      <c r="H365" s="33">
        <v>1700.03</v>
      </c>
      <c r="I365" s="33">
        <f t="shared" si="112"/>
        <v>1131.6954089709764</v>
      </c>
      <c r="J365" s="33">
        <v>0</v>
      </c>
      <c r="K365" s="31">
        <f t="shared" si="113"/>
        <v>1131.6954089709764</v>
      </c>
      <c r="L365" s="31">
        <f t="shared" si="114"/>
        <v>601.0660158311346</v>
      </c>
      <c r="M365" s="31">
        <f t="shared" si="105"/>
        <v>1131.6954089709764</v>
      </c>
      <c r="N365" s="31">
        <f t="shared" si="115"/>
        <v>1832.6709234828497</v>
      </c>
      <c r="O365" s="31">
        <v>0</v>
      </c>
      <c r="P365" s="31">
        <f t="shared" si="116"/>
        <v>1832.6709234828497</v>
      </c>
      <c r="Q365" s="31">
        <f t="shared" si="117"/>
        <v>973.3681002638523</v>
      </c>
      <c r="R365" s="31">
        <f t="shared" si="106"/>
        <v>1832.6709234828497</v>
      </c>
      <c r="S365" s="31">
        <f t="shared" si="118"/>
        <v>236.47366754617417</v>
      </c>
      <c r="T365" s="31">
        <v>0</v>
      </c>
      <c r="U365" s="31">
        <f t="shared" si="119"/>
        <v>236.47366754617417</v>
      </c>
      <c r="V365" s="31">
        <f t="shared" si="120"/>
        <v>125.59588390501321</v>
      </c>
      <c r="W365" s="63">
        <f t="shared" si="108"/>
        <v>236.47366754617417</v>
      </c>
      <c r="X365" s="82">
        <v>1822.8</v>
      </c>
      <c r="Y365" s="37" t="s">
        <v>141</v>
      </c>
      <c r="Z365" s="33">
        <v>1822.8</v>
      </c>
      <c r="AA365" s="37" t="s">
        <v>195</v>
      </c>
      <c r="AB365" s="33">
        <v>1822.8</v>
      </c>
      <c r="AC365" s="85">
        <v>363.3</v>
      </c>
      <c r="AD365" s="37" t="s">
        <v>141</v>
      </c>
      <c r="AE365" s="36">
        <v>363.3</v>
      </c>
      <c r="AF365" s="37">
        <v>91.7</v>
      </c>
      <c r="AG365" s="98">
        <f t="shared" si="109"/>
        <v>363.3</v>
      </c>
      <c r="AH365" s="83" t="s">
        <v>141</v>
      </c>
      <c r="AI365" s="37" t="s">
        <v>141</v>
      </c>
      <c r="AJ365" s="37" t="s">
        <v>141</v>
      </c>
      <c r="AK365" s="37" t="s">
        <v>141</v>
      </c>
      <c r="AL365" s="99" t="str">
        <f t="shared" si="110"/>
        <v>0, 00</v>
      </c>
      <c r="AM365" s="82">
        <v>1085.23</v>
      </c>
      <c r="AN365" s="37" t="s">
        <v>141</v>
      </c>
      <c r="AO365" s="38">
        <v>1085.26</v>
      </c>
      <c r="AP365" s="36">
        <v>501.94</v>
      </c>
      <c r="AQ365" s="98">
        <f t="shared" si="121"/>
        <v>1085.26</v>
      </c>
      <c r="AR365" s="83" t="s">
        <v>141</v>
      </c>
      <c r="AS365" s="37" t="s">
        <v>141</v>
      </c>
      <c r="AT365" s="37" t="s">
        <v>141</v>
      </c>
      <c r="AU365" s="37" t="s">
        <v>141</v>
      </c>
      <c r="AV365" s="98" t="str">
        <f t="shared" si="111"/>
        <v>0, 00</v>
      </c>
      <c r="AW365" s="71" t="s">
        <v>141</v>
      </c>
      <c r="AX365" s="37" t="s">
        <v>141</v>
      </c>
      <c r="AY365" s="37" t="s">
        <v>141</v>
      </c>
      <c r="AZ365" s="37" t="s">
        <v>141</v>
      </c>
      <c r="BA365" s="16"/>
    </row>
    <row r="366" spans="1:53" s="12" customFormat="1" ht="12.75">
      <c r="A366" s="16">
        <v>51</v>
      </c>
      <c r="B366" s="16" t="s">
        <v>81</v>
      </c>
      <c r="C366" s="13">
        <v>1</v>
      </c>
      <c r="D366" s="13">
        <v>719.2</v>
      </c>
      <c r="E366" s="33">
        <v>29400.98</v>
      </c>
      <c r="F366" s="37" t="s">
        <v>141</v>
      </c>
      <c r="G366" s="33">
        <v>29400.98</v>
      </c>
      <c r="H366" s="33">
        <v>27713.47</v>
      </c>
      <c r="I366" s="33">
        <f t="shared" si="112"/>
        <v>10395.06944591029</v>
      </c>
      <c r="J366" s="33">
        <v>0</v>
      </c>
      <c r="K366" s="31">
        <f t="shared" si="113"/>
        <v>10395.06944591029</v>
      </c>
      <c r="L366" s="31">
        <f t="shared" si="114"/>
        <v>9798.430026385226</v>
      </c>
      <c r="M366" s="31">
        <f t="shared" si="105"/>
        <v>10395.06944591029</v>
      </c>
      <c r="N366" s="31">
        <f t="shared" si="115"/>
        <v>16833.80649076517</v>
      </c>
      <c r="O366" s="31">
        <v>0</v>
      </c>
      <c r="P366" s="31">
        <f t="shared" si="116"/>
        <v>16833.80649076517</v>
      </c>
      <c r="Q366" s="31">
        <f t="shared" si="117"/>
        <v>15867.606833773087</v>
      </c>
      <c r="R366" s="31">
        <f t="shared" si="106"/>
        <v>16833.80649076517</v>
      </c>
      <c r="S366" s="31">
        <f t="shared" si="118"/>
        <v>2172.1040633245384</v>
      </c>
      <c r="T366" s="31">
        <v>0</v>
      </c>
      <c r="U366" s="31">
        <f t="shared" si="119"/>
        <v>2172.1040633245384</v>
      </c>
      <c r="V366" s="31">
        <f t="shared" si="120"/>
        <v>2047.433139841689</v>
      </c>
      <c r="W366" s="63">
        <f t="shared" si="108"/>
        <v>2172.1040633245384</v>
      </c>
      <c r="X366" s="82">
        <v>16743.12</v>
      </c>
      <c r="Y366" s="37" t="s">
        <v>141</v>
      </c>
      <c r="Z366" s="33">
        <v>16743.12</v>
      </c>
      <c r="AA366" s="33">
        <v>15069.22</v>
      </c>
      <c r="AB366" s="33">
        <v>16743.12</v>
      </c>
      <c r="AC366" s="82">
        <v>3337.1</v>
      </c>
      <c r="AD366" s="37" t="s">
        <v>141</v>
      </c>
      <c r="AE366" s="33">
        <v>3337.1</v>
      </c>
      <c r="AF366" s="33">
        <v>1674.3</v>
      </c>
      <c r="AG366" s="98">
        <f t="shared" si="109"/>
        <v>3337.1</v>
      </c>
      <c r="AH366" s="83" t="s">
        <v>141</v>
      </c>
      <c r="AI366" s="37" t="s">
        <v>141</v>
      </c>
      <c r="AJ366" s="37" t="s">
        <v>141</v>
      </c>
      <c r="AK366" s="37" t="s">
        <v>141</v>
      </c>
      <c r="AL366" s="99" t="str">
        <f t="shared" si="110"/>
        <v>0, 00</v>
      </c>
      <c r="AM366" s="82">
        <v>9968.02</v>
      </c>
      <c r="AN366" s="37" t="s">
        <v>141</v>
      </c>
      <c r="AO366" s="33">
        <v>9968.02</v>
      </c>
      <c r="AP366" s="33">
        <v>8250.88</v>
      </c>
      <c r="AQ366" s="98">
        <f t="shared" si="121"/>
        <v>9968.02</v>
      </c>
      <c r="AR366" s="85">
        <v>435.11</v>
      </c>
      <c r="AS366" s="37" t="s">
        <v>141</v>
      </c>
      <c r="AT366" s="38">
        <v>453.11</v>
      </c>
      <c r="AU366" s="38">
        <v>400.33</v>
      </c>
      <c r="AV366" s="98">
        <f t="shared" si="111"/>
        <v>453.11</v>
      </c>
      <c r="AW366" s="71" t="s">
        <v>141</v>
      </c>
      <c r="AX366" s="37" t="s">
        <v>141</v>
      </c>
      <c r="AY366" s="37" t="s">
        <v>141</v>
      </c>
      <c r="AZ366" s="37" t="s">
        <v>141</v>
      </c>
      <c r="BA366" s="16"/>
    </row>
    <row r="367" spans="1:53" s="12" customFormat="1" ht="12.75">
      <c r="A367" s="16">
        <v>52</v>
      </c>
      <c r="B367" s="16" t="s">
        <v>82</v>
      </c>
      <c r="C367" s="13">
        <v>2</v>
      </c>
      <c r="D367" s="13">
        <v>708.9</v>
      </c>
      <c r="E367" s="33">
        <v>28970.2</v>
      </c>
      <c r="F367" s="37" t="s">
        <v>141</v>
      </c>
      <c r="G367" s="33">
        <v>28970.2</v>
      </c>
      <c r="H367" s="33">
        <v>30267.04</v>
      </c>
      <c r="I367" s="33">
        <f t="shared" si="112"/>
        <v>10242.762005277045</v>
      </c>
      <c r="J367" s="33">
        <v>0</v>
      </c>
      <c r="K367" s="31">
        <f t="shared" si="113"/>
        <v>10242.762005277045</v>
      </c>
      <c r="L367" s="31">
        <f t="shared" si="114"/>
        <v>10701.275356200527</v>
      </c>
      <c r="M367" s="31">
        <f t="shared" si="105"/>
        <v>10242.762005277045</v>
      </c>
      <c r="N367" s="31">
        <f t="shared" si="115"/>
        <v>16587.159366754615</v>
      </c>
      <c r="O367" s="31">
        <v>0</v>
      </c>
      <c r="P367" s="31">
        <f t="shared" si="116"/>
        <v>16587.159366754615</v>
      </c>
      <c r="Q367" s="31">
        <f t="shared" si="117"/>
        <v>17329.677255936673</v>
      </c>
      <c r="R367" s="31">
        <f t="shared" si="106"/>
        <v>16587.159366754615</v>
      </c>
      <c r="S367" s="31">
        <f t="shared" si="118"/>
        <v>2140.278627968338</v>
      </c>
      <c r="T367" s="31">
        <v>0</v>
      </c>
      <c r="U367" s="31">
        <f t="shared" si="119"/>
        <v>2140.278627968338</v>
      </c>
      <c r="V367" s="31">
        <f t="shared" si="120"/>
        <v>2236.087387862797</v>
      </c>
      <c r="W367" s="63">
        <f t="shared" si="108"/>
        <v>2140.278627968338</v>
      </c>
      <c r="X367" s="82">
        <v>16497.36</v>
      </c>
      <c r="Y367" s="37" t="s">
        <v>141</v>
      </c>
      <c r="Z367" s="33">
        <v>16497.36</v>
      </c>
      <c r="AA367" s="33">
        <v>16566.26</v>
      </c>
      <c r="AB367" s="33">
        <v>16497.36</v>
      </c>
      <c r="AC367" s="82">
        <v>3287.44</v>
      </c>
      <c r="AD367" s="37" t="s">
        <v>141</v>
      </c>
      <c r="AE367" s="33">
        <v>3287.44</v>
      </c>
      <c r="AF367" s="38">
        <v>1815.02</v>
      </c>
      <c r="AG367" s="98">
        <f t="shared" si="109"/>
        <v>3287.44</v>
      </c>
      <c r="AH367" s="83" t="s">
        <v>141</v>
      </c>
      <c r="AI367" s="37" t="s">
        <v>141</v>
      </c>
      <c r="AJ367" s="37" t="s">
        <v>141</v>
      </c>
      <c r="AK367" s="37" t="s">
        <v>141</v>
      </c>
      <c r="AL367" s="99" t="str">
        <f t="shared" si="110"/>
        <v>0, 00</v>
      </c>
      <c r="AM367" s="82">
        <v>9821.56</v>
      </c>
      <c r="AN367" s="37" t="s">
        <v>141</v>
      </c>
      <c r="AO367" s="33">
        <v>9821.56</v>
      </c>
      <c r="AP367" s="33">
        <v>9185.93</v>
      </c>
      <c r="AQ367" s="98">
        <f t="shared" si="121"/>
        <v>9821.56</v>
      </c>
      <c r="AR367" s="85">
        <v>446.35</v>
      </c>
      <c r="AS367" s="37" t="s">
        <v>141</v>
      </c>
      <c r="AT367" s="38">
        <v>446.35</v>
      </c>
      <c r="AU367" s="38">
        <v>355.81</v>
      </c>
      <c r="AV367" s="98">
        <f t="shared" si="111"/>
        <v>446.35</v>
      </c>
      <c r="AW367" s="71" t="s">
        <v>141</v>
      </c>
      <c r="AX367" s="37" t="s">
        <v>141</v>
      </c>
      <c r="AY367" s="37" t="s">
        <v>141</v>
      </c>
      <c r="AZ367" s="37" t="s">
        <v>141</v>
      </c>
      <c r="BA367" s="16"/>
    </row>
    <row r="368" spans="1:53" s="12" customFormat="1" ht="12.75">
      <c r="A368" s="16">
        <v>53</v>
      </c>
      <c r="B368" s="16" t="s">
        <v>82</v>
      </c>
      <c r="C368" s="13">
        <v>4</v>
      </c>
      <c r="D368" s="13">
        <v>392.3</v>
      </c>
      <c r="E368" s="37" t="s">
        <v>197</v>
      </c>
      <c r="F368" s="37" t="s">
        <v>141</v>
      </c>
      <c r="G368" s="33">
        <v>16037.38</v>
      </c>
      <c r="H368" s="33">
        <v>14455.24</v>
      </c>
      <c r="I368" s="33">
        <v>0</v>
      </c>
      <c r="J368" s="33">
        <v>0</v>
      </c>
      <c r="K368" s="31">
        <f t="shared" si="113"/>
        <v>5670.208232189973</v>
      </c>
      <c r="L368" s="31">
        <f t="shared" si="114"/>
        <v>5110.82364116095</v>
      </c>
      <c r="M368" s="31">
        <f t="shared" si="105"/>
        <v>5670.208232189973</v>
      </c>
      <c r="N368" s="31">
        <v>0</v>
      </c>
      <c r="O368" s="31">
        <v>0</v>
      </c>
      <c r="P368" s="31">
        <f t="shared" si="116"/>
        <v>9182.352137203165</v>
      </c>
      <c r="Q368" s="31">
        <f t="shared" si="117"/>
        <v>8276.483060686016</v>
      </c>
      <c r="R368" s="31">
        <f t="shared" si="106"/>
        <v>9182.352137203165</v>
      </c>
      <c r="S368" s="31">
        <v>0</v>
      </c>
      <c r="T368" s="31">
        <v>0</v>
      </c>
      <c r="U368" s="31">
        <f t="shared" si="119"/>
        <v>1184.81963060686</v>
      </c>
      <c r="V368" s="31">
        <f t="shared" si="120"/>
        <v>1067.9332981530345</v>
      </c>
      <c r="W368" s="63">
        <f t="shared" si="108"/>
        <v>1184.81963060686</v>
      </c>
      <c r="X368" s="82">
        <v>9132.84</v>
      </c>
      <c r="Y368" s="37" t="s">
        <v>141</v>
      </c>
      <c r="Z368" s="33">
        <v>9132.84</v>
      </c>
      <c r="AA368" s="33">
        <v>7855.7</v>
      </c>
      <c r="AB368" s="33">
        <v>9132.84</v>
      </c>
      <c r="AC368" s="82">
        <v>1820.3</v>
      </c>
      <c r="AD368" s="37" t="s">
        <v>141</v>
      </c>
      <c r="AE368" s="33">
        <v>1802.3</v>
      </c>
      <c r="AF368" s="38">
        <v>835.27</v>
      </c>
      <c r="AG368" s="98">
        <f t="shared" si="109"/>
        <v>1802.3</v>
      </c>
      <c r="AH368" s="83" t="s">
        <v>141</v>
      </c>
      <c r="AI368" s="37" t="s">
        <v>141</v>
      </c>
      <c r="AJ368" s="37" t="s">
        <v>141</v>
      </c>
      <c r="AK368" s="37" t="s">
        <v>141</v>
      </c>
      <c r="AL368" s="99" t="str">
        <f t="shared" si="110"/>
        <v>0, 00</v>
      </c>
      <c r="AM368" s="82">
        <v>5437.22</v>
      </c>
      <c r="AN368" s="37" t="s">
        <v>141</v>
      </c>
      <c r="AO368" s="33">
        <v>5437.22</v>
      </c>
      <c r="AP368" s="33">
        <v>4298.65</v>
      </c>
      <c r="AQ368" s="98">
        <f t="shared" si="121"/>
        <v>5437.22</v>
      </c>
      <c r="AR368" s="85">
        <v>247.14</v>
      </c>
      <c r="AS368" s="37" t="s">
        <v>141</v>
      </c>
      <c r="AT368" s="38">
        <v>247.14</v>
      </c>
      <c r="AU368" s="38">
        <v>192.92</v>
      </c>
      <c r="AV368" s="98">
        <f t="shared" si="111"/>
        <v>247.14</v>
      </c>
      <c r="AW368" s="71" t="s">
        <v>141</v>
      </c>
      <c r="AX368" s="37" t="s">
        <v>141</v>
      </c>
      <c r="AY368" s="37" t="s">
        <v>141</v>
      </c>
      <c r="AZ368" s="37" t="s">
        <v>141</v>
      </c>
      <c r="BA368" s="16"/>
    </row>
    <row r="369" spans="1:53" s="12" customFormat="1" ht="12.75">
      <c r="A369" s="16">
        <v>54</v>
      </c>
      <c r="B369" s="16" t="s">
        <v>82</v>
      </c>
      <c r="C369" s="13">
        <v>5</v>
      </c>
      <c r="D369" s="13">
        <v>436.8</v>
      </c>
      <c r="E369" s="33">
        <v>17856.3</v>
      </c>
      <c r="F369" s="37" t="s">
        <v>141</v>
      </c>
      <c r="G369" s="33">
        <v>17856.3</v>
      </c>
      <c r="H369" s="33">
        <v>8311.2</v>
      </c>
      <c r="I369" s="33">
        <f t="shared" si="112"/>
        <v>6313.309234828496</v>
      </c>
      <c r="J369" s="33">
        <v>0</v>
      </c>
      <c r="K369" s="31">
        <f t="shared" si="113"/>
        <v>6313.309234828496</v>
      </c>
      <c r="L369" s="31">
        <f t="shared" si="114"/>
        <v>2938.524538258576</v>
      </c>
      <c r="M369" s="31">
        <f t="shared" si="105"/>
        <v>6313.309234828496</v>
      </c>
      <c r="N369" s="31">
        <f t="shared" si="115"/>
        <v>10223.791820580474</v>
      </c>
      <c r="O369" s="31">
        <v>0</v>
      </c>
      <c r="P369" s="31">
        <f t="shared" si="116"/>
        <v>10223.791820580474</v>
      </c>
      <c r="Q369" s="31">
        <f t="shared" si="117"/>
        <v>4758.655408970976</v>
      </c>
      <c r="R369" s="31">
        <f t="shared" si="106"/>
        <v>10223.791820580474</v>
      </c>
      <c r="S369" s="31">
        <f t="shared" si="118"/>
        <v>1319.1989445910292</v>
      </c>
      <c r="T369" s="31">
        <v>0</v>
      </c>
      <c r="U369" s="31">
        <f t="shared" si="119"/>
        <v>1319.1989445910292</v>
      </c>
      <c r="V369" s="31">
        <f t="shared" si="120"/>
        <v>614.0200527704486</v>
      </c>
      <c r="W369" s="63">
        <f t="shared" si="108"/>
        <v>1319.1989445910292</v>
      </c>
      <c r="X369" s="82">
        <v>10168.56</v>
      </c>
      <c r="Y369" s="37" t="s">
        <v>141</v>
      </c>
      <c r="Z369" s="33">
        <v>10168.56</v>
      </c>
      <c r="AA369" s="33">
        <v>4531.62</v>
      </c>
      <c r="AB369" s="33">
        <v>10168.56</v>
      </c>
      <c r="AC369" s="82">
        <v>2026.74</v>
      </c>
      <c r="AD369" s="37" t="s">
        <v>141</v>
      </c>
      <c r="AE369" s="33">
        <v>2026.74</v>
      </c>
      <c r="AF369" s="38">
        <v>486.69</v>
      </c>
      <c r="AG369" s="98">
        <f t="shared" si="109"/>
        <v>2026.74</v>
      </c>
      <c r="AH369" s="83" t="s">
        <v>141</v>
      </c>
      <c r="AI369" s="37" t="s">
        <v>141</v>
      </c>
      <c r="AJ369" s="37" t="s">
        <v>141</v>
      </c>
      <c r="AK369" s="37" t="s">
        <v>141</v>
      </c>
      <c r="AL369" s="99" t="str">
        <f t="shared" si="110"/>
        <v>0, 00</v>
      </c>
      <c r="AM369" s="82">
        <v>6054.18</v>
      </c>
      <c r="AN369" s="37" t="s">
        <v>141</v>
      </c>
      <c r="AO369" s="33">
        <v>6054.18</v>
      </c>
      <c r="AP369" s="33">
        <v>2445.29</v>
      </c>
      <c r="AQ369" s="98">
        <f t="shared" si="121"/>
        <v>6054.18</v>
      </c>
      <c r="AR369" s="85">
        <v>275.18</v>
      </c>
      <c r="AS369" s="37" t="s">
        <v>141</v>
      </c>
      <c r="AT369" s="38">
        <v>275.18</v>
      </c>
      <c r="AU369" s="38">
        <v>122.06</v>
      </c>
      <c r="AV369" s="98">
        <f t="shared" si="111"/>
        <v>275.18</v>
      </c>
      <c r="AW369" s="72" t="s">
        <v>141</v>
      </c>
      <c r="AX369" s="37" t="s">
        <v>141</v>
      </c>
      <c r="AY369" s="38" t="s">
        <v>141</v>
      </c>
      <c r="AZ369" s="38" t="s">
        <v>141</v>
      </c>
      <c r="BA369" s="16"/>
    </row>
    <row r="370" spans="1:53" s="12" customFormat="1" ht="12.75">
      <c r="A370" s="11">
        <v>55</v>
      </c>
      <c r="B370" s="11" t="s">
        <v>82</v>
      </c>
      <c r="C370" s="13" t="s">
        <v>83</v>
      </c>
      <c r="D370" s="13">
        <v>1654.71</v>
      </c>
      <c r="E370" s="33">
        <v>67387.06</v>
      </c>
      <c r="F370" s="37" t="s">
        <v>141</v>
      </c>
      <c r="G370" s="33">
        <v>67387.67</v>
      </c>
      <c r="H370" s="33">
        <v>63009.95</v>
      </c>
      <c r="I370" s="33">
        <f t="shared" si="112"/>
        <v>23825.50406332454</v>
      </c>
      <c r="J370" s="33">
        <v>0</v>
      </c>
      <c r="K370" s="31">
        <f t="shared" si="113"/>
        <v>23825.71973614776</v>
      </c>
      <c r="L370" s="31">
        <f t="shared" si="114"/>
        <v>22277.92427440633</v>
      </c>
      <c r="M370" s="31">
        <f t="shared" si="105"/>
        <v>23825.71973614776</v>
      </c>
      <c r="N370" s="31">
        <f t="shared" si="115"/>
        <v>38583.09240105541</v>
      </c>
      <c r="O370" s="31">
        <v>0</v>
      </c>
      <c r="P370" s="31">
        <f t="shared" si="116"/>
        <v>38583.44166226913</v>
      </c>
      <c r="Q370" s="31">
        <f t="shared" si="117"/>
        <v>36076.9370712401</v>
      </c>
      <c r="R370" s="31">
        <f t="shared" si="106"/>
        <v>38583.44166226913</v>
      </c>
      <c r="S370" s="31">
        <f t="shared" si="118"/>
        <v>4978.463535620053</v>
      </c>
      <c r="T370" s="31">
        <v>0</v>
      </c>
      <c r="U370" s="31">
        <f t="shared" si="119"/>
        <v>4978.508601583114</v>
      </c>
      <c r="V370" s="31">
        <f t="shared" si="120"/>
        <v>4655.088654353562</v>
      </c>
      <c r="W370" s="63">
        <f t="shared" si="108"/>
        <v>4978.508601583114</v>
      </c>
      <c r="X370" s="82">
        <v>38375.04</v>
      </c>
      <c r="Y370" s="37" t="s">
        <v>141</v>
      </c>
      <c r="Z370" s="33">
        <v>38375.45</v>
      </c>
      <c r="AA370" s="33">
        <v>34150.01</v>
      </c>
      <c r="AB370" s="33">
        <v>38375.45</v>
      </c>
      <c r="AC370" s="82">
        <v>7648.64</v>
      </c>
      <c r="AD370" s="37" t="s">
        <v>141</v>
      </c>
      <c r="AE370" s="33">
        <v>7648.64</v>
      </c>
      <c r="AF370" s="33">
        <v>3284.2</v>
      </c>
      <c r="AG370" s="98">
        <f t="shared" si="109"/>
        <v>7648.64</v>
      </c>
      <c r="AH370" s="83" t="s">
        <v>141</v>
      </c>
      <c r="AI370" s="37" t="s">
        <v>141</v>
      </c>
      <c r="AJ370" s="37" t="s">
        <v>141</v>
      </c>
      <c r="AK370" s="37" t="s">
        <v>141</v>
      </c>
      <c r="AL370" s="99" t="str">
        <f t="shared" si="110"/>
        <v>0, 00</v>
      </c>
      <c r="AM370" s="82">
        <v>22846.96</v>
      </c>
      <c r="AN370" s="37" t="s">
        <v>141</v>
      </c>
      <c r="AO370" s="33">
        <v>22846.96</v>
      </c>
      <c r="AP370" s="33">
        <v>18560.59</v>
      </c>
      <c r="AQ370" s="98">
        <f t="shared" si="121"/>
        <v>22846.96</v>
      </c>
      <c r="AR370" s="82">
        <v>1038.48</v>
      </c>
      <c r="AS370" s="37" t="s">
        <v>141</v>
      </c>
      <c r="AT370" s="33">
        <v>1038.48</v>
      </c>
      <c r="AU370" s="38">
        <v>597.37</v>
      </c>
      <c r="AV370" s="98">
        <f t="shared" si="111"/>
        <v>1038.48</v>
      </c>
      <c r="AW370" s="71" t="s">
        <v>141</v>
      </c>
      <c r="AX370" s="37" t="s">
        <v>141</v>
      </c>
      <c r="AY370" s="37" t="s">
        <v>141</v>
      </c>
      <c r="AZ370" s="37" t="s">
        <v>141</v>
      </c>
      <c r="BA370" s="16"/>
    </row>
    <row r="371" spans="1:53" s="12" customFormat="1" ht="12.75">
      <c r="A371" s="16">
        <v>56</v>
      </c>
      <c r="B371" s="16" t="s">
        <v>82</v>
      </c>
      <c r="C371" s="13">
        <v>6</v>
      </c>
      <c r="D371" s="13">
        <v>718.7</v>
      </c>
      <c r="E371" s="33">
        <v>29319.1</v>
      </c>
      <c r="F371" s="37" t="s">
        <v>141</v>
      </c>
      <c r="G371" s="33">
        <v>29319.1</v>
      </c>
      <c r="H371" s="33">
        <v>23668.57</v>
      </c>
      <c r="I371" s="33">
        <f t="shared" si="112"/>
        <v>10366.119788918206</v>
      </c>
      <c r="J371" s="33">
        <v>0</v>
      </c>
      <c r="K371" s="31">
        <f t="shared" si="113"/>
        <v>10366.119788918206</v>
      </c>
      <c r="L371" s="31">
        <f t="shared" si="114"/>
        <v>8368.307071240106</v>
      </c>
      <c r="M371" s="31">
        <f t="shared" si="105"/>
        <v>10366.119788918206</v>
      </c>
      <c r="N371" s="31">
        <f t="shared" si="115"/>
        <v>16786.9253298153</v>
      </c>
      <c r="O371" s="31">
        <v>0</v>
      </c>
      <c r="P371" s="31">
        <f t="shared" si="116"/>
        <v>16786.9253298153</v>
      </c>
      <c r="Q371" s="31">
        <f t="shared" si="117"/>
        <v>13551.661451187334</v>
      </c>
      <c r="R371" s="31">
        <f t="shared" si="106"/>
        <v>16786.9253298153</v>
      </c>
      <c r="S371" s="31">
        <f t="shared" si="118"/>
        <v>2166.0548812664906</v>
      </c>
      <c r="T371" s="31">
        <v>0</v>
      </c>
      <c r="U371" s="31">
        <f t="shared" si="119"/>
        <v>2166.0548812664906</v>
      </c>
      <c r="V371" s="31">
        <f t="shared" si="120"/>
        <v>1748.6014775725594</v>
      </c>
      <c r="W371" s="63">
        <f t="shared" si="108"/>
        <v>2166.0548812664906</v>
      </c>
      <c r="X371" s="82">
        <v>16696.44</v>
      </c>
      <c r="Y371" s="37" t="s">
        <v>141</v>
      </c>
      <c r="Z371" s="33">
        <v>16696.44</v>
      </c>
      <c r="AA371" s="33">
        <v>12959.35</v>
      </c>
      <c r="AB371" s="33">
        <v>16696.44</v>
      </c>
      <c r="AC371" s="82">
        <v>3327.8</v>
      </c>
      <c r="AD371" s="37" t="s">
        <v>141</v>
      </c>
      <c r="AE371" s="33">
        <v>3327.8</v>
      </c>
      <c r="AF371" s="33">
        <v>1492.36</v>
      </c>
      <c r="AG371" s="98">
        <f t="shared" si="109"/>
        <v>3327.8</v>
      </c>
      <c r="AH371" s="83" t="s">
        <v>141</v>
      </c>
      <c r="AI371" s="37" t="s">
        <v>141</v>
      </c>
      <c r="AJ371" s="37" t="s">
        <v>141</v>
      </c>
      <c r="AK371" s="37" t="s">
        <v>141</v>
      </c>
      <c r="AL371" s="99" t="str">
        <f t="shared" si="110"/>
        <v>0, 00</v>
      </c>
      <c r="AM371" s="82">
        <v>9940.38</v>
      </c>
      <c r="AN371" s="37" t="s">
        <v>141</v>
      </c>
      <c r="AO371" s="33">
        <v>9940.38</v>
      </c>
      <c r="AP371" s="38">
        <v>7058.14</v>
      </c>
      <c r="AQ371" s="98">
        <f t="shared" si="121"/>
        <v>9940.38</v>
      </c>
      <c r="AR371" s="85">
        <v>451.83</v>
      </c>
      <c r="AS371" s="37" t="s">
        <v>141</v>
      </c>
      <c r="AT371" s="38">
        <v>451.83</v>
      </c>
      <c r="AU371" s="38">
        <v>364.23</v>
      </c>
      <c r="AV371" s="98">
        <f t="shared" si="111"/>
        <v>451.83</v>
      </c>
      <c r="AW371" s="71" t="s">
        <v>141</v>
      </c>
      <c r="AX371" s="37" t="s">
        <v>141</v>
      </c>
      <c r="AY371" s="37" t="s">
        <v>141</v>
      </c>
      <c r="AZ371" s="37" t="s">
        <v>141</v>
      </c>
      <c r="BA371" s="16"/>
    </row>
    <row r="372" spans="1:53" s="12" customFormat="1" ht="12.75">
      <c r="A372" s="16">
        <v>57</v>
      </c>
      <c r="B372" s="16" t="s">
        <v>82</v>
      </c>
      <c r="C372" s="13">
        <v>7</v>
      </c>
      <c r="D372" s="13">
        <v>451.1</v>
      </c>
      <c r="E372" s="33">
        <v>18440.94</v>
      </c>
      <c r="F372" s="37" t="s">
        <v>141</v>
      </c>
      <c r="G372" s="33">
        <v>18440.94</v>
      </c>
      <c r="H372" s="33">
        <v>17276.78</v>
      </c>
      <c r="I372" s="33">
        <f t="shared" si="112"/>
        <v>6520.015725593667</v>
      </c>
      <c r="J372" s="33">
        <v>0</v>
      </c>
      <c r="K372" s="31">
        <f t="shared" si="113"/>
        <v>6520.015725593667</v>
      </c>
      <c r="L372" s="31">
        <f t="shared" si="114"/>
        <v>6108.412981530343</v>
      </c>
      <c r="M372" s="31">
        <f t="shared" si="105"/>
        <v>6520.015725593667</v>
      </c>
      <c r="N372" s="31">
        <f t="shared" si="115"/>
        <v>10558.532928759892</v>
      </c>
      <c r="O372" s="31">
        <v>0</v>
      </c>
      <c r="P372" s="31">
        <f t="shared" si="116"/>
        <v>10558.532928759892</v>
      </c>
      <c r="Q372" s="31">
        <f t="shared" si="117"/>
        <v>9891.982216358838</v>
      </c>
      <c r="R372" s="31">
        <f t="shared" si="106"/>
        <v>10558.532928759892</v>
      </c>
      <c r="S372" s="31">
        <f t="shared" si="118"/>
        <v>1362.391345646438</v>
      </c>
      <c r="T372" s="31">
        <v>0</v>
      </c>
      <c r="U372" s="31">
        <f t="shared" si="119"/>
        <v>1362.391345646438</v>
      </c>
      <c r="V372" s="31">
        <f t="shared" si="120"/>
        <v>1276.384802110818</v>
      </c>
      <c r="W372" s="63">
        <f t="shared" si="108"/>
        <v>1362.391345646438</v>
      </c>
      <c r="X372" s="82">
        <v>10501.56</v>
      </c>
      <c r="Y372" s="37" t="s">
        <v>141</v>
      </c>
      <c r="Z372" s="33">
        <v>10501.56</v>
      </c>
      <c r="AA372" s="33">
        <v>9435.01</v>
      </c>
      <c r="AB372" s="33">
        <v>10501.56</v>
      </c>
      <c r="AC372" s="82">
        <v>2093.1</v>
      </c>
      <c r="AD372" s="37" t="s">
        <v>141</v>
      </c>
      <c r="AE372" s="33">
        <v>2093.1</v>
      </c>
      <c r="AF372" s="33">
        <v>1015.81</v>
      </c>
      <c r="AG372" s="98">
        <f t="shared" si="109"/>
        <v>2093.1</v>
      </c>
      <c r="AH372" s="83" t="s">
        <v>141</v>
      </c>
      <c r="AI372" s="37" t="s">
        <v>141</v>
      </c>
      <c r="AJ372" s="37" t="s">
        <v>141</v>
      </c>
      <c r="AK372" s="37" t="s">
        <v>141</v>
      </c>
      <c r="AL372" s="99" t="str">
        <f t="shared" si="110"/>
        <v>0, 00</v>
      </c>
      <c r="AM372" s="82">
        <v>6252.28</v>
      </c>
      <c r="AN372" s="37" t="s">
        <v>141</v>
      </c>
      <c r="AO372" s="33">
        <v>6252.28</v>
      </c>
      <c r="AP372" s="33">
        <v>5112.39</v>
      </c>
      <c r="AQ372" s="98">
        <f t="shared" si="121"/>
        <v>6252.28</v>
      </c>
      <c r="AR372" s="85">
        <v>284.18</v>
      </c>
      <c r="AS372" s="37" t="s">
        <v>141</v>
      </c>
      <c r="AT372" s="38">
        <v>284.18</v>
      </c>
      <c r="AU372" s="38">
        <v>232.6</v>
      </c>
      <c r="AV372" s="98">
        <f t="shared" si="111"/>
        <v>284.18</v>
      </c>
      <c r="AW372" s="71" t="s">
        <v>141</v>
      </c>
      <c r="AX372" s="37" t="s">
        <v>141</v>
      </c>
      <c r="AY372" s="37" t="s">
        <v>141</v>
      </c>
      <c r="AZ372" s="37" t="s">
        <v>141</v>
      </c>
      <c r="BA372" s="16"/>
    </row>
    <row r="373" spans="1:53" s="12" customFormat="1" ht="12.75">
      <c r="A373" s="16">
        <v>58</v>
      </c>
      <c r="B373" s="16" t="s">
        <v>82</v>
      </c>
      <c r="C373" s="13">
        <v>9</v>
      </c>
      <c r="D373" s="13">
        <v>517.7</v>
      </c>
      <c r="E373" s="33">
        <v>21163.74</v>
      </c>
      <c r="F373" s="37" t="s">
        <v>141</v>
      </c>
      <c r="G373" s="33">
        <v>21163.74</v>
      </c>
      <c r="H373" s="37" t="s">
        <v>198</v>
      </c>
      <c r="I373" s="33">
        <f t="shared" si="112"/>
        <v>7482.694353562007</v>
      </c>
      <c r="J373" s="33">
        <v>0</v>
      </c>
      <c r="K373" s="31">
        <f t="shared" si="113"/>
        <v>7482.694353562007</v>
      </c>
      <c r="L373" s="31">
        <v>0</v>
      </c>
      <c r="M373" s="31">
        <f t="shared" si="105"/>
        <v>7482.694353562007</v>
      </c>
      <c r="N373" s="31">
        <f t="shared" si="115"/>
        <v>12117.497572559367</v>
      </c>
      <c r="O373" s="31">
        <v>0</v>
      </c>
      <c r="P373" s="31">
        <f t="shared" si="116"/>
        <v>12117.497572559367</v>
      </c>
      <c r="Q373" s="31">
        <v>0</v>
      </c>
      <c r="R373" s="31">
        <f t="shared" si="106"/>
        <v>12117.497572559367</v>
      </c>
      <c r="S373" s="31">
        <f t="shared" si="118"/>
        <v>1563.5480738786282</v>
      </c>
      <c r="T373" s="31">
        <v>0</v>
      </c>
      <c r="U373" s="31">
        <f t="shared" si="119"/>
        <v>1563.5480738786282</v>
      </c>
      <c r="V373" s="31">
        <v>0</v>
      </c>
      <c r="W373" s="63">
        <f t="shared" si="108"/>
        <v>1563.5480738786282</v>
      </c>
      <c r="X373" s="82">
        <v>12052.08</v>
      </c>
      <c r="Y373" s="37" t="s">
        <v>141</v>
      </c>
      <c r="Z373" s="33">
        <v>12052.08</v>
      </c>
      <c r="AA373" s="33">
        <v>9469.25</v>
      </c>
      <c r="AB373" s="33">
        <v>12052.08</v>
      </c>
      <c r="AC373" s="82">
        <v>2402.16</v>
      </c>
      <c r="AD373" s="37" t="s">
        <v>141</v>
      </c>
      <c r="AE373" s="33">
        <v>2402.16</v>
      </c>
      <c r="AF373" s="33">
        <v>1086.02</v>
      </c>
      <c r="AG373" s="98">
        <f t="shared" si="109"/>
        <v>2402.16</v>
      </c>
      <c r="AH373" s="83" t="s">
        <v>141</v>
      </c>
      <c r="AI373" s="37" t="s">
        <v>141</v>
      </c>
      <c r="AJ373" s="37" t="s">
        <v>141</v>
      </c>
      <c r="AK373" s="37" t="s">
        <v>141</v>
      </c>
      <c r="AL373" s="99" t="str">
        <f t="shared" si="110"/>
        <v>0, 00</v>
      </c>
      <c r="AM373" s="82">
        <v>7175.28</v>
      </c>
      <c r="AN373" s="37" t="s">
        <v>141</v>
      </c>
      <c r="AO373" s="33">
        <v>7175.28</v>
      </c>
      <c r="AP373" s="33">
        <v>5254.71</v>
      </c>
      <c r="AQ373" s="98">
        <f t="shared" si="121"/>
        <v>7175.28</v>
      </c>
      <c r="AR373" s="85">
        <v>326.14</v>
      </c>
      <c r="AS373" s="37" t="s">
        <v>141</v>
      </c>
      <c r="AT373" s="38">
        <v>326.14</v>
      </c>
      <c r="AU373" s="38">
        <v>240.12</v>
      </c>
      <c r="AV373" s="98">
        <f t="shared" si="111"/>
        <v>326.14</v>
      </c>
      <c r="AW373" s="71" t="s">
        <v>141</v>
      </c>
      <c r="AX373" s="37" t="s">
        <v>141</v>
      </c>
      <c r="AY373" s="37" t="s">
        <v>141</v>
      </c>
      <c r="AZ373" s="37" t="s">
        <v>141</v>
      </c>
      <c r="BA373" s="16"/>
    </row>
    <row r="374" spans="1:53" ht="12.75">
      <c r="A374" s="16">
        <v>59</v>
      </c>
      <c r="B374" s="16" t="s">
        <v>81</v>
      </c>
      <c r="C374" s="13">
        <v>10</v>
      </c>
      <c r="D374" s="13">
        <v>516.7</v>
      </c>
      <c r="E374" s="31">
        <v>21122.78</v>
      </c>
      <c r="F374" s="37" t="s">
        <v>141</v>
      </c>
      <c r="G374" s="31">
        <v>21122.78</v>
      </c>
      <c r="H374" s="31">
        <v>18499.74</v>
      </c>
      <c r="I374" s="33">
        <f t="shared" si="112"/>
        <v>7468.212453825858</v>
      </c>
      <c r="J374" s="33">
        <v>0</v>
      </c>
      <c r="K374" s="31">
        <f t="shared" si="113"/>
        <v>7468.212453825858</v>
      </c>
      <c r="L374" s="31">
        <f t="shared" si="114"/>
        <v>6540.805171503958</v>
      </c>
      <c r="M374" s="31">
        <f t="shared" si="105"/>
        <v>7468.212453825858</v>
      </c>
      <c r="N374" s="31">
        <f t="shared" si="115"/>
        <v>12094.045540897097</v>
      </c>
      <c r="O374" s="31">
        <v>0</v>
      </c>
      <c r="P374" s="31">
        <f t="shared" si="116"/>
        <v>12094.045540897097</v>
      </c>
      <c r="Q374" s="31">
        <f t="shared" si="117"/>
        <v>10592.199419525066</v>
      </c>
      <c r="R374" s="31">
        <f t="shared" si="106"/>
        <v>12094.045540897097</v>
      </c>
      <c r="S374" s="31">
        <f t="shared" si="118"/>
        <v>1560.5220052770449</v>
      </c>
      <c r="T374" s="31">
        <v>0</v>
      </c>
      <c r="U374" s="31">
        <f t="shared" si="119"/>
        <v>1560.5220052770449</v>
      </c>
      <c r="V374" s="31">
        <f t="shared" si="120"/>
        <v>1366.7354089709763</v>
      </c>
      <c r="W374" s="63">
        <f t="shared" si="108"/>
        <v>1560.5220052770449</v>
      </c>
      <c r="X374" s="75">
        <v>12028.92</v>
      </c>
      <c r="Y374" s="37" t="s">
        <v>141</v>
      </c>
      <c r="Z374" s="31">
        <v>12028.92</v>
      </c>
      <c r="AA374" s="31">
        <v>10032.5</v>
      </c>
      <c r="AB374" s="31">
        <v>12028.92</v>
      </c>
      <c r="AC374" s="75">
        <v>2397.5</v>
      </c>
      <c r="AD374" s="37" t="s">
        <v>141</v>
      </c>
      <c r="AE374" s="31">
        <v>2397.5</v>
      </c>
      <c r="AF374" s="38">
        <v>893.87</v>
      </c>
      <c r="AG374" s="98">
        <f t="shared" si="109"/>
        <v>2397.5</v>
      </c>
      <c r="AH374" s="83" t="s">
        <v>141</v>
      </c>
      <c r="AI374" s="37" t="s">
        <v>141</v>
      </c>
      <c r="AJ374" s="37" t="s">
        <v>141</v>
      </c>
      <c r="AK374" s="37" t="s">
        <v>141</v>
      </c>
      <c r="AL374" s="99" t="str">
        <f t="shared" si="110"/>
        <v>0, 00</v>
      </c>
      <c r="AM374" s="75">
        <v>7161.36</v>
      </c>
      <c r="AN374" s="37" t="s">
        <v>141</v>
      </c>
      <c r="AO374" s="31">
        <v>7161.36</v>
      </c>
      <c r="AP374" s="31">
        <v>5415.59</v>
      </c>
      <c r="AQ374" s="98">
        <f t="shared" si="121"/>
        <v>7161.36</v>
      </c>
      <c r="AR374" s="85">
        <v>325.51</v>
      </c>
      <c r="AS374" s="37" t="s">
        <v>141</v>
      </c>
      <c r="AT374" s="38">
        <v>325.51</v>
      </c>
      <c r="AU374" s="38">
        <v>242.06</v>
      </c>
      <c r="AV374" s="98">
        <f t="shared" si="111"/>
        <v>325.51</v>
      </c>
      <c r="AW374" s="71" t="s">
        <v>141</v>
      </c>
      <c r="AX374" s="37" t="s">
        <v>141</v>
      </c>
      <c r="AY374" s="37" t="s">
        <v>141</v>
      </c>
      <c r="AZ374" s="37" t="s">
        <v>141</v>
      </c>
      <c r="BA374" s="11"/>
    </row>
    <row r="375" spans="1:53" s="12" customFormat="1" ht="12.75">
      <c r="A375" s="16">
        <v>60</v>
      </c>
      <c r="B375" s="16" t="s">
        <v>82</v>
      </c>
      <c r="C375" s="13">
        <v>11</v>
      </c>
      <c r="D375" s="13">
        <v>531.4</v>
      </c>
      <c r="E375" s="33">
        <v>21498.72</v>
      </c>
      <c r="F375" s="37" t="s">
        <v>141</v>
      </c>
      <c r="G375" s="33">
        <v>21498.72</v>
      </c>
      <c r="H375" s="33">
        <v>20595.51</v>
      </c>
      <c r="I375" s="33">
        <f t="shared" si="112"/>
        <v>7601.13055408971</v>
      </c>
      <c r="J375" s="33">
        <v>0</v>
      </c>
      <c r="K375" s="31">
        <f t="shared" si="113"/>
        <v>7601.13055408971</v>
      </c>
      <c r="L375" s="31">
        <f t="shared" si="114"/>
        <v>7281.789815303429</v>
      </c>
      <c r="M375" s="31">
        <f t="shared" si="105"/>
        <v>7601.13055408971</v>
      </c>
      <c r="N375" s="31">
        <f t="shared" si="115"/>
        <v>12309.293509234829</v>
      </c>
      <c r="O375" s="31">
        <v>0</v>
      </c>
      <c r="P375" s="31">
        <f t="shared" si="116"/>
        <v>12309.293509234829</v>
      </c>
      <c r="Q375" s="31">
        <f t="shared" si="117"/>
        <v>11792.15216358839</v>
      </c>
      <c r="R375" s="31">
        <f t="shared" si="106"/>
        <v>12309.293509234829</v>
      </c>
      <c r="S375" s="31">
        <f t="shared" si="118"/>
        <v>1588.295936675462</v>
      </c>
      <c r="T375" s="31">
        <v>0</v>
      </c>
      <c r="U375" s="31">
        <f t="shared" si="119"/>
        <v>1588.295936675462</v>
      </c>
      <c r="V375" s="31">
        <f t="shared" si="120"/>
        <v>1521.5680211081794</v>
      </c>
      <c r="W375" s="63">
        <f t="shared" si="108"/>
        <v>1588.295936675462</v>
      </c>
      <c r="X375" s="82">
        <v>12243</v>
      </c>
      <c r="Y375" s="37" t="s">
        <v>141</v>
      </c>
      <c r="Z375" s="33">
        <v>12243</v>
      </c>
      <c r="AA375" s="33">
        <v>11328.47</v>
      </c>
      <c r="AB375" s="33">
        <v>12243</v>
      </c>
      <c r="AC375" s="82">
        <v>2440.16</v>
      </c>
      <c r="AD375" s="37" t="s">
        <v>141</v>
      </c>
      <c r="AE375" s="33">
        <v>2440.16</v>
      </c>
      <c r="AF375" s="33">
        <v>1459.54</v>
      </c>
      <c r="AG375" s="98">
        <f t="shared" si="109"/>
        <v>2440.16</v>
      </c>
      <c r="AH375" s="83" t="s">
        <v>141</v>
      </c>
      <c r="AI375" s="37" t="s">
        <v>141</v>
      </c>
      <c r="AJ375" s="37" t="s">
        <v>141</v>
      </c>
      <c r="AK375" s="37" t="s">
        <v>141</v>
      </c>
      <c r="AL375" s="99" t="str">
        <f t="shared" si="110"/>
        <v>0, 00</v>
      </c>
      <c r="AM375" s="82">
        <v>7288.94</v>
      </c>
      <c r="AN375" s="37" t="s">
        <v>141</v>
      </c>
      <c r="AO375" s="33">
        <v>7288.94</v>
      </c>
      <c r="AP375" s="33">
        <v>6303.39</v>
      </c>
      <c r="AQ375" s="98">
        <f t="shared" si="121"/>
        <v>7288.94</v>
      </c>
      <c r="AR375" s="85">
        <v>331.32</v>
      </c>
      <c r="AS375" s="37" t="s">
        <v>141</v>
      </c>
      <c r="AT375" s="38">
        <v>331.32</v>
      </c>
      <c r="AU375" s="38">
        <v>292.92</v>
      </c>
      <c r="AV375" s="98">
        <f t="shared" si="111"/>
        <v>331.32</v>
      </c>
      <c r="AW375" s="71" t="s">
        <v>141</v>
      </c>
      <c r="AX375" s="37" t="s">
        <v>141</v>
      </c>
      <c r="AY375" s="37" t="s">
        <v>141</v>
      </c>
      <c r="AZ375" s="37" t="s">
        <v>141</v>
      </c>
      <c r="BA375" s="16"/>
    </row>
    <row r="376" spans="1:53" s="12" customFormat="1" ht="12.75">
      <c r="A376" s="16">
        <v>61</v>
      </c>
      <c r="B376" s="16" t="s">
        <v>82</v>
      </c>
      <c r="C376" s="13">
        <v>12</v>
      </c>
      <c r="D376" s="13">
        <v>526.2</v>
      </c>
      <c r="E376" s="33">
        <v>21513.7</v>
      </c>
      <c r="F376" s="37" t="s">
        <v>141</v>
      </c>
      <c r="G376" s="33">
        <v>21513.7</v>
      </c>
      <c r="H376" s="33">
        <v>18142.64</v>
      </c>
      <c r="I376" s="33">
        <f t="shared" si="112"/>
        <v>7606.42691292876</v>
      </c>
      <c r="J376" s="33">
        <v>0</v>
      </c>
      <c r="K376" s="31">
        <f t="shared" si="113"/>
        <v>7606.42691292876</v>
      </c>
      <c r="L376" s="31">
        <f t="shared" si="114"/>
        <v>6414.548179419526</v>
      </c>
      <c r="M376" s="31">
        <f t="shared" si="105"/>
        <v>7606.42691292876</v>
      </c>
      <c r="N376" s="31">
        <f t="shared" si="115"/>
        <v>12317.870448548812</v>
      </c>
      <c r="O376" s="31">
        <v>0</v>
      </c>
      <c r="P376" s="31">
        <f t="shared" si="116"/>
        <v>12317.870448548812</v>
      </c>
      <c r="Q376" s="31">
        <f t="shared" si="117"/>
        <v>10387.738469656992</v>
      </c>
      <c r="R376" s="31">
        <f t="shared" si="106"/>
        <v>12317.870448548812</v>
      </c>
      <c r="S376" s="31">
        <f t="shared" si="118"/>
        <v>1589.4026385224277</v>
      </c>
      <c r="T376" s="31">
        <v>0</v>
      </c>
      <c r="U376" s="31">
        <f t="shared" si="119"/>
        <v>1589.4026385224277</v>
      </c>
      <c r="V376" s="31">
        <f t="shared" si="120"/>
        <v>1340.353350923483</v>
      </c>
      <c r="W376" s="63">
        <f t="shared" si="108"/>
        <v>1589.4026385224277</v>
      </c>
      <c r="X376" s="82">
        <v>12251.44</v>
      </c>
      <c r="Y376" s="37" t="s">
        <v>141</v>
      </c>
      <c r="Z376" s="33">
        <v>12251.44</v>
      </c>
      <c r="AA376" s="33">
        <v>9907.82</v>
      </c>
      <c r="AB376" s="33">
        <v>12251.44</v>
      </c>
      <c r="AC376" s="82">
        <v>2442.04</v>
      </c>
      <c r="AD376" s="37" t="s">
        <v>141</v>
      </c>
      <c r="AE376" s="33">
        <v>2442.04</v>
      </c>
      <c r="AF376" s="33">
        <v>1144.23</v>
      </c>
      <c r="AG376" s="98">
        <f t="shared" si="109"/>
        <v>2442.04</v>
      </c>
      <c r="AH376" s="83" t="s">
        <v>141</v>
      </c>
      <c r="AI376" s="37" t="s">
        <v>141</v>
      </c>
      <c r="AJ376" s="37" t="s">
        <v>141</v>
      </c>
      <c r="AK376" s="37" t="s">
        <v>141</v>
      </c>
      <c r="AL376" s="99" t="str">
        <f t="shared" si="110"/>
        <v>0, 00</v>
      </c>
      <c r="AM376" s="82">
        <v>3031.14</v>
      </c>
      <c r="AN376" s="33">
        <v>1515.66</v>
      </c>
      <c r="AO376" s="33">
        <v>1515.48</v>
      </c>
      <c r="AP376" s="33">
        <v>1590.82</v>
      </c>
      <c r="AQ376" s="98">
        <f t="shared" si="121"/>
        <v>1515.48</v>
      </c>
      <c r="AR376" s="85">
        <v>331.56</v>
      </c>
      <c r="AS376" s="37" t="s">
        <v>141</v>
      </c>
      <c r="AT376" s="38">
        <v>331.56</v>
      </c>
      <c r="AU376" s="38">
        <v>242.7</v>
      </c>
      <c r="AV376" s="98">
        <f t="shared" si="111"/>
        <v>331.56</v>
      </c>
      <c r="AW376" s="71" t="s">
        <v>141</v>
      </c>
      <c r="AX376" s="37" t="s">
        <v>141</v>
      </c>
      <c r="AY376" s="37" t="s">
        <v>141</v>
      </c>
      <c r="AZ376" s="37" t="s">
        <v>141</v>
      </c>
      <c r="BA376" s="16"/>
    </row>
    <row r="377" spans="1:53" s="12" customFormat="1" ht="12.75">
      <c r="A377" s="16">
        <v>62</v>
      </c>
      <c r="B377" s="16" t="s">
        <v>82</v>
      </c>
      <c r="C377" s="13">
        <v>13</v>
      </c>
      <c r="D377" s="13">
        <v>692.5</v>
      </c>
      <c r="E377" s="33">
        <v>28309.33</v>
      </c>
      <c r="F377" s="37" t="s">
        <v>141</v>
      </c>
      <c r="G377" s="33">
        <v>28309.38</v>
      </c>
      <c r="H377" s="33">
        <v>22653.24</v>
      </c>
      <c r="I377" s="33">
        <f t="shared" si="112"/>
        <v>10009.103482849605</v>
      </c>
      <c r="J377" s="33">
        <v>0</v>
      </c>
      <c r="K377" s="31">
        <f t="shared" si="113"/>
        <v>10009.121160949868</v>
      </c>
      <c r="L377" s="31">
        <f t="shared" si="114"/>
        <v>8009.324960422165</v>
      </c>
      <c r="M377" s="31">
        <f t="shared" si="105"/>
        <v>10009.121160949868</v>
      </c>
      <c r="N377" s="31">
        <f t="shared" si="115"/>
        <v>16208.772058047494</v>
      </c>
      <c r="O377" s="31">
        <v>0</v>
      </c>
      <c r="P377" s="31">
        <f t="shared" si="116"/>
        <v>16208.80068601583</v>
      </c>
      <c r="Q377" s="31">
        <f t="shared" si="117"/>
        <v>12970.324749340369</v>
      </c>
      <c r="R377" s="31">
        <f t="shared" si="106"/>
        <v>16208.80068601583</v>
      </c>
      <c r="S377" s="31">
        <f t="shared" si="118"/>
        <v>2091.4544591029025</v>
      </c>
      <c r="T377" s="31">
        <v>0</v>
      </c>
      <c r="U377" s="31">
        <f t="shared" si="119"/>
        <v>2091.4581530343007</v>
      </c>
      <c r="V377" s="31">
        <f t="shared" si="120"/>
        <v>1673.5902902374671</v>
      </c>
      <c r="W377" s="63">
        <f t="shared" si="108"/>
        <v>2091.4581530343007</v>
      </c>
      <c r="X377" s="82">
        <v>16121.28</v>
      </c>
      <c r="Y377" s="37" t="s">
        <v>141</v>
      </c>
      <c r="Z377" s="33">
        <v>16121.28</v>
      </c>
      <c r="AA377" s="33">
        <v>12371.08</v>
      </c>
      <c r="AB377" s="33">
        <v>16121.28</v>
      </c>
      <c r="AC377" s="82">
        <v>3213.2</v>
      </c>
      <c r="AD377" s="37" t="s">
        <v>141</v>
      </c>
      <c r="AE377" s="33">
        <v>3213.2</v>
      </c>
      <c r="AF377" s="33">
        <v>1392.05</v>
      </c>
      <c r="AG377" s="98">
        <f t="shared" si="109"/>
        <v>3213.2</v>
      </c>
      <c r="AH377" s="83" t="s">
        <v>141</v>
      </c>
      <c r="AI377" s="37" t="s">
        <v>141</v>
      </c>
      <c r="AJ377" s="37" t="s">
        <v>141</v>
      </c>
      <c r="AK377" s="37" t="s">
        <v>141</v>
      </c>
      <c r="AL377" s="99" t="str">
        <f t="shared" si="110"/>
        <v>0, 00</v>
      </c>
      <c r="AM377" s="82">
        <v>9598.14</v>
      </c>
      <c r="AN377" s="37" t="s">
        <v>141</v>
      </c>
      <c r="AO377" s="33">
        <v>9598.14</v>
      </c>
      <c r="AP377" s="33">
        <v>6804.94</v>
      </c>
      <c r="AQ377" s="98">
        <f t="shared" si="121"/>
        <v>9598.14</v>
      </c>
      <c r="AR377" s="85">
        <v>436.26</v>
      </c>
      <c r="AS377" s="37" t="s">
        <v>141</v>
      </c>
      <c r="AT377" s="38">
        <v>436.26</v>
      </c>
      <c r="AU377" s="38">
        <v>336.82</v>
      </c>
      <c r="AV377" s="98">
        <f t="shared" si="111"/>
        <v>436.26</v>
      </c>
      <c r="AW377" s="71" t="s">
        <v>141</v>
      </c>
      <c r="AX377" s="37" t="s">
        <v>141</v>
      </c>
      <c r="AY377" s="37" t="s">
        <v>141</v>
      </c>
      <c r="AZ377" s="37" t="s">
        <v>141</v>
      </c>
      <c r="BA377" s="16"/>
    </row>
    <row r="378" spans="1:53" s="12" customFormat="1" ht="13.5" customHeight="1">
      <c r="A378" s="16">
        <v>63</v>
      </c>
      <c r="B378" s="16" t="s">
        <v>81</v>
      </c>
      <c r="C378" s="13">
        <v>16</v>
      </c>
      <c r="D378" s="13">
        <v>521.2</v>
      </c>
      <c r="E378" s="33">
        <v>21331.12</v>
      </c>
      <c r="F378" s="37" t="s">
        <v>141</v>
      </c>
      <c r="G378" s="33">
        <v>21331.12</v>
      </c>
      <c r="H378" s="33">
        <v>19757.83</v>
      </c>
      <c r="I378" s="33">
        <f t="shared" si="112"/>
        <v>7541.873562005278</v>
      </c>
      <c r="J378" s="33">
        <v>0</v>
      </c>
      <c r="K378" s="31">
        <f t="shared" si="113"/>
        <v>7541.873562005278</v>
      </c>
      <c r="L378" s="31">
        <f t="shared" si="114"/>
        <v>6985.617994722956</v>
      </c>
      <c r="M378" s="31">
        <f t="shared" si="105"/>
        <v>7541.873562005278</v>
      </c>
      <c r="N378" s="31">
        <f t="shared" si="115"/>
        <v>12213.332559366754</v>
      </c>
      <c r="O378" s="31">
        <v>0</v>
      </c>
      <c r="P378" s="31">
        <f t="shared" si="116"/>
        <v>12213.332559366754</v>
      </c>
      <c r="Q378" s="31">
        <f t="shared" si="117"/>
        <v>11312.530633245384</v>
      </c>
      <c r="R378" s="31">
        <f t="shared" si="106"/>
        <v>12213.332559366754</v>
      </c>
      <c r="S378" s="31">
        <f t="shared" si="118"/>
        <v>1575.9138786279684</v>
      </c>
      <c r="T378" s="31">
        <v>0</v>
      </c>
      <c r="U378" s="31">
        <f t="shared" si="119"/>
        <v>1575.9138786279684</v>
      </c>
      <c r="V378" s="31">
        <f t="shared" si="120"/>
        <v>1459.6813720316625</v>
      </c>
      <c r="W378" s="63">
        <f t="shared" si="108"/>
        <v>1575.9138786279684</v>
      </c>
      <c r="X378" s="82">
        <v>12147.48</v>
      </c>
      <c r="Y378" s="37" t="s">
        <v>141</v>
      </c>
      <c r="Z378" s="33">
        <v>12147.48</v>
      </c>
      <c r="AA378" s="33">
        <v>10879.84</v>
      </c>
      <c r="AB378" s="33">
        <v>12147.48</v>
      </c>
      <c r="AC378" s="82">
        <v>2421.14</v>
      </c>
      <c r="AD378" s="37" t="s">
        <v>141</v>
      </c>
      <c r="AE378" s="33">
        <v>2421.14</v>
      </c>
      <c r="AF378" s="33">
        <v>1428.31</v>
      </c>
      <c r="AG378" s="98">
        <f t="shared" si="109"/>
        <v>2421.14</v>
      </c>
      <c r="AH378" s="83" t="s">
        <v>141</v>
      </c>
      <c r="AI378" s="37" t="s">
        <v>141</v>
      </c>
      <c r="AJ378" s="37" t="s">
        <v>141</v>
      </c>
      <c r="AK378" s="37" t="s">
        <v>141</v>
      </c>
      <c r="AL378" s="99" t="str">
        <f t="shared" si="110"/>
        <v>0, 00</v>
      </c>
      <c r="AM378" s="82">
        <v>7232.18</v>
      </c>
      <c r="AN378" s="37" t="s">
        <v>141</v>
      </c>
      <c r="AO378" s="33">
        <v>7232.18</v>
      </c>
      <c r="AP378" s="33">
        <v>6104.22</v>
      </c>
      <c r="AQ378" s="98">
        <f t="shared" si="121"/>
        <v>7232.18</v>
      </c>
      <c r="AR378" s="83">
        <v>328.74</v>
      </c>
      <c r="AS378" s="37" t="s">
        <v>141</v>
      </c>
      <c r="AT378" s="38">
        <v>328.74</v>
      </c>
      <c r="AU378" s="38">
        <v>251.81</v>
      </c>
      <c r="AV378" s="98">
        <f t="shared" si="111"/>
        <v>328.74</v>
      </c>
      <c r="AW378" s="71" t="s">
        <v>141</v>
      </c>
      <c r="AX378" s="37" t="s">
        <v>141</v>
      </c>
      <c r="AY378" s="37" t="s">
        <v>141</v>
      </c>
      <c r="AZ378" s="37" t="s">
        <v>141</v>
      </c>
      <c r="BA378" s="16"/>
    </row>
    <row r="379" spans="1:53" s="12" customFormat="1" ht="12.75">
      <c r="A379" s="16">
        <v>64</v>
      </c>
      <c r="B379" s="16" t="s">
        <v>81</v>
      </c>
      <c r="C379" s="13">
        <v>18</v>
      </c>
      <c r="D379" s="13">
        <v>652.8</v>
      </c>
      <c r="E379" s="33">
        <v>26686.56</v>
      </c>
      <c r="F379" s="37" t="s">
        <v>141</v>
      </c>
      <c r="G379" s="33">
        <v>26686.56</v>
      </c>
      <c r="H379" s="33">
        <v>27593.22</v>
      </c>
      <c r="I379" s="33">
        <f t="shared" si="112"/>
        <v>9435.353667546175</v>
      </c>
      <c r="J379" s="33">
        <v>0</v>
      </c>
      <c r="K379" s="31">
        <f t="shared" si="113"/>
        <v>9435.353667546175</v>
      </c>
      <c r="L379" s="31">
        <f t="shared" si="114"/>
        <v>9755.91419525066</v>
      </c>
      <c r="M379" s="31">
        <f t="shared" si="105"/>
        <v>9435.353667546175</v>
      </c>
      <c r="N379" s="31">
        <f t="shared" si="115"/>
        <v>15279.639894459102</v>
      </c>
      <c r="O379" s="31">
        <v>0</v>
      </c>
      <c r="P379" s="31">
        <f t="shared" si="116"/>
        <v>15279.639894459102</v>
      </c>
      <c r="Q379" s="31">
        <f t="shared" si="117"/>
        <v>15798.756569920844</v>
      </c>
      <c r="R379" s="31">
        <f t="shared" si="106"/>
        <v>15279.639894459102</v>
      </c>
      <c r="S379" s="31">
        <f t="shared" si="118"/>
        <v>1971.5664379947232</v>
      </c>
      <c r="T379" s="31">
        <v>0</v>
      </c>
      <c r="U379" s="31">
        <f t="shared" si="119"/>
        <v>1971.5664379947232</v>
      </c>
      <c r="V379" s="31">
        <f t="shared" si="120"/>
        <v>2038.5492348284963</v>
      </c>
      <c r="W379" s="63">
        <f t="shared" si="108"/>
        <v>1971.5664379947232</v>
      </c>
      <c r="X379" s="82">
        <v>15196.92</v>
      </c>
      <c r="Y379" s="37" t="s">
        <v>141</v>
      </c>
      <c r="Z379" s="33">
        <v>15196.92</v>
      </c>
      <c r="AA379" s="33">
        <v>15320.55</v>
      </c>
      <c r="AB379" s="33">
        <v>15196.92</v>
      </c>
      <c r="AC379" s="82">
        <v>3029.02</v>
      </c>
      <c r="AD379" s="37" t="s">
        <v>141</v>
      </c>
      <c r="AE379" s="33">
        <v>3029.02</v>
      </c>
      <c r="AF379" s="33">
        <v>2251.6</v>
      </c>
      <c r="AG379" s="98">
        <f t="shared" si="109"/>
        <v>3029.02</v>
      </c>
      <c r="AH379" s="83" t="s">
        <v>141</v>
      </c>
      <c r="AI379" s="37" t="s">
        <v>141</v>
      </c>
      <c r="AJ379" s="37" t="s">
        <v>141</v>
      </c>
      <c r="AK379" s="37" t="s">
        <v>141</v>
      </c>
      <c r="AL379" s="99" t="str">
        <f t="shared" si="110"/>
        <v>0, 00</v>
      </c>
      <c r="AM379" s="82">
        <v>9048.04</v>
      </c>
      <c r="AN379" s="37" t="s">
        <v>141</v>
      </c>
      <c r="AO379" s="33">
        <v>9048.04</v>
      </c>
      <c r="AP379" s="33">
        <v>8644.62</v>
      </c>
      <c r="AQ379" s="98">
        <f t="shared" si="121"/>
        <v>9048.04</v>
      </c>
      <c r="AR379" s="85">
        <v>411.25</v>
      </c>
      <c r="AS379" s="37" t="s">
        <v>141</v>
      </c>
      <c r="AT379" s="38">
        <v>411.25</v>
      </c>
      <c r="AU379" s="38">
        <v>441.28</v>
      </c>
      <c r="AV379" s="98">
        <f t="shared" si="111"/>
        <v>411.25</v>
      </c>
      <c r="AW379" s="71" t="s">
        <v>199</v>
      </c>
      <c r="AX379" s="37" t="s">
        <v>141</v>
      </c>
      <c r="AY379" s="37" t="s">
        <v>141</v>
      </c>
      <c r="AZ379" s="37" t="s">
        <v>141</v>
      </c>
      <c r="BA379" s="16"/>
    </row>
    <row r="380" spans="1:53" s="12" customFormat="1" ht="12.75">
      <c r="A380" s="16"/>
      <c r="B380" s="16" t="s">
        <v>84</v>
      </c>
      <c r="C380" s="13"/>
      <c r="D380" s="13"/>
      <c r="E380" s="36"/>
      <c r="F380" s="36"/>
      <c r="G380" s="36"/>
      <c r="H380" s="36"/>
      <c r="I380" s="33">
        <f t="shared" si="112"/>
        <v>0</v>
      </c>
      <c r="J380" s="33">
        <f>F380/3.79*1.34</f>
        <v>0</v>
      </c>
      <c r="K380" s="31">
        <f t="shared" si="113"/>
        <v>0</v>
      </c>
      <c r="L380" s="31">
        <f t="shared" si="114"/>
        <v>0</v>
      </c>
      <c r="M380" s="31">
        <f aca="true" t="shared" si="122" ref="M380:M442">K380</f>
        <v>0</v>
      </c>
      <c r="N380" s="31">
        <f t="shared" si="115"/>
        <v>0</v>
      </c>
      <c r="O380" s="31">
        <f>F380/3.79*2.27</f>
        <v>0</v>
      </c>
      <c r="P380" s="31">
        <f t="shared" si="116"/>
        <v>0</v>
      </c>
      <c r="Q380" s="31">
        <f t="shared" si="117"/>
        <v>0</v>
      </c>
      <c r="R380" s="31">
        <f aca="true" t="shared" si="123" ref="R380:R442">P380</f>
        <v>0</v>
      </c>
      <c r="S380" s="31">
        <f t="shared" si="118"/>
        <v>0</v>
      </c>
      <c r="T380" s="31">
        <f>F380/3.79*0.28</f>
        <v>0</v>
      </c>
      <c r="U380" s="31">
        <f t="shared" si="119"/>
        <v>0</v>
      </c>
      <c r="V380" s="31">
        <f t="shared" si="120"/>
        <v>0</v>
      </c>
      <c r="W380" s="63">
        <f aca="true" t="shared" si="124" ref="W380:W442">U380</f>
        <v>0</v>
      </c>
      <c r="X380" s="80"/>
      <c r="Y380" s="36"/>
      <c r="Z380" s="36"/>
      <c r="AA380" s="36"/>
      <c r="AB380" s="36"/>
      <c r="AC380" s="80"/>
      <c r="AD380" s="36"/>
      <c r="AE380" s="36"/>
      <c r="AF380" s="36"/>
      <c r="AG380" s="98">
        <f aca="true" t="shared" si="125" ref="AG380:AG442">AE380</f>
        <v>0</v>
      </c>
      <c r="AH380" s="80"/>
      <c r="AI380" s="36"/>
      <c r="AJ380" s="36"/>
      <c r="AK380" s="36"/>
      <c r="AL380" s="99">
        <f aca="true" t="shared" si="126" ref="AL380:AL442">AJ380</f>
        <v>0</v>
      </c>
      <c r="AM380" s="80"/>
      <c r="AN380" s="36"/>
      <c r="AO380" s="36"/>
      <c r="AP380" s="36"/>
      <c r="AQ380" s="98">
        <f t="shared" si="121"/>
        <v>0</v>
      </c>
      <c r="AR380" s="80"/>
      <c r="AS380" s="36"/>
      <c r="AT380" s="36"/>
      <c r="AU380" s="36"/>
      <c r="AV380" s="102"/>
      <c r="AW380" s="69"/>
      <c r="AX380" s="36"/>
      <c r="AY380" s="36"/>
      <c r="AZ380" s="36"/>
      <c r="BA380" s="16"/>
    </row>
    <row r="381" spans="1:53" s="12" customFormat="1" ht="12.75">
      <c r="A381" s="16">
        <v>65</v>
      </c>
      <c r="B381" s="16" t="s">
        <v>85</v>
      </c>
      <c r="C381" s="13">
        <v>2</v>
      </c>
      <c r="D381" s="13">
        <v>77.5</v>
      </c>
      <c r="E381" s="33">
        <v>2530.32</v>
      </c>
      <c r="F381" s="37" t="s">
        <v>141</v>
      </c>
      <c r="G381" s="33">
        <v>2530.32</v>
      </c>
      <c r="H381" s="33">
        <v>2886.13</v>
      </c>
      <c r="I381" s="33">
        <f t="shared" si="112"/>
        <v>894.6250131926122</v>
      </c>
      <c r="J381" s="33">
        <v>0</v>
      </c>
      <c r="K381" s="31">
        <f t="shared" si="113"/>
        <v>894.6250131926122</v>
      </c>
      <c r="L381" s="31">
        <f t="shared" si="114"/>
        <v>1020.4259102902375</v>
      </c>
      <c r="M381" s="31">
        <f t="shared" si="122"/>
        <v>894.6250131926122</v>
      </c>
      <c r="N381" s="31">
        <f t="shared" si="115"/>
        <v>1448.7584168865435</v>
      </c>
      <c r="O381" s="31">
        <v>0</v>
      </c>
      <c r="P381" s="31">
        <f t="shared" si="116"/>
        <v>1448.7584168865435</v>
      </c>
      <c r="Q381" s="31">
        <f t="shared" si="117"/>
        <v>1652.480765171504</v>
      </c>
      <c r="R381" s="31">
        <f t="shared" si="123"/>
        <v>1448.7584168865435</v>
      </c>
      <c r="S381" s="31">
        <f t="shared" si="118"/>
        <v>186.93656992084433</v>
      </c>
      <c r="T381" s="31">
        <v>0</v>
      </c>
      <c r="U381" s="31">
        <f t="shared" si="119"/>
        <v>186.93656992084433</v>
      </c>
      <c r="V381" s="31">
        <f t="shared" si="120"/>
        <v>213.2233245382586</v>
      </c>
      <c r="W381" s="63">
        <f t="shared" si="124"/>
        <v>186.93656992084433</v>
      </c>
      <c r="X381" s="83" t="s">
        <v>141</v>
      </c>
      <c r="Y381" s="37" t="s">
        <v>141</v>
      </c>
      <c r="Z381" s="37" t="s">
        <v>141</v>
      </c>
      <c r="AA381" s="37" t="s">
        <v>141</v>
      </c>
      <c r="AB381" s="37" t="s">
        <v>141</v>
      </c>
      <c r="AC381" s="80">
        <v>180.96</v>
      </c>
      <c r="AD381" s="37" t="s">
        <v>141</v>
      </c>
      <c r="AE381" s="36">
        <v>180.96</v>
      </c>
      <c r="AF381" s="37">
        <v>107.99</v>
      </c>
      <c r="AG381" s="98">
        <f t="shared" si="125"/>
        <v>180.96</v>
      </c>
      <c r="AH381" s="82">
        <v>1177.86</v>
      </c>
      <c r="AI381" s="37" t="s">
        <v>141</v>
      </c>
      <c r="AJ381" s="33">
        <v>1177.86</v>
      </c>
      <c r="AK381" s="37" t="s">
        <v>141</v>
      </c>
      <c r="AL381" s="99">
        <f t="shared" si="126"/>
        <v>1177.86</v>
      </c>
      <c r="AM381" s="80">
        <v>503.1</v>
      </c>
      <c r="AN381" s="37" t="s">
        <v>141</v>
      </c>
      <c r="AO381" s="36">
        <v>503.1</v>
      </c>
      <c r="AP381" s="36">
        <v>510.88</v>
      </c>
      <c r="AQ381" s="98">
        <f t="shared" si="121"/>
        <v>503.1</v>
      </c>
      <c r="AR381" s="83" t="s">
        <v>141</v>
      </c>
      <c r="AS381" s="37" t="s">
        <v>141</v>
      </c>
      <c r="AT381" s="37" t="s">
        <v>141</v>
      </c>
      <c r="AU381" s="37" t="s">
        <v>141</v>
      </c>
      <c r="AV381" s="98" t="str">
        <f aca="true" t="shared" si="127" ref="AV381:AV408">AT381</f>
        <v>0, 00</v>
      </c>
      <c r="AW381" s="71" t="s">
        <v>141</v>
      </c>
      <c r="AX381" s="37" t="s">
        <v>141</v>
      </c>
      <c r="AY381" s="37" t="s">
        <v>141</v>
      </c>
      <c r="AZ381" s="37" t="s">
        <v>141</v>
      </c>
      <c r="BA381" s="16"/>
    </row>
    <row r="382" spans="1:53" s="12" customFormat="1" ht="12.75">
      <c r="A382" s="16">
        <v>66</v>
      </c>
      <c r="B382" s="16" t="s">
        <v>86</v>
      </c>
      <c r="C382" s="13">
        <v>1</v>
      </c>
      <c r="D382" s="13">
        <v>971.1</v>
      </c>
      <c r="E382" s="33">
        <v>38557.94</v>
      </c>
      <c r="F382" s="37" t="s">
        <v>141</v>
      </c>
      <c r="G382" s="33">
        <v>38557.94</v>
      </c>
      <c r="H382" s="33">
        <v>26362</v>
      </c>
      <c r="I382" s="33">
        <f t="shared" si="112"/>
        <v>13632.62258575198</v>
      </c>
      <c r="J382" s="33">
        <v>0</v>
      </c>
      <c r="K382" s="31">
        <f t="shared" si="113"/>
        <v>13632.62258575198</v>
      </c>
      <c r="L382" s="31">
        <f t="shared" si="114"/>
        <v>9320.601583113457</v>
      </c>
      <c r="M382" s="31">
        <f t="shared" si="122"/>
        <v>13632.62258575198</v>
      </c>
      <c r="N382" s="31">
        <f t="shared" si="115"/>
        <v>22076.709709762534</v>
      </c>
      <c r="O382" s="31">
        <v>0</v>
      </c>
      <c r="P382" s="31">
        <f t="shared" si="116"/>
        <v>22076.709709762534</v>
      </c>
      <c r="Q382" s="31">
        <f t="shared" si="117"/>
        <v>15093.810026385223</v>
      </c>
      <c r="R382" s="31">
        <f t="shared" si="123"/>
        <v>22076.709709762534</v>
      </c>
      <c r="S382" s="31">
        <f t="shared" si="118"/>
        <v>2848.6077044854883</v>
      </c>
      <c r="T382" s="31">
        <v>0</v>
      </c>
      <c r="U382" s="31">
        <f t="shared" si="119"/>
        <v>2848.6077044854883</v>
      </c>
      <c r="V382" s="31">
        <f t="shared" si="120"/>
        <v>1947.5883905013193</v>
      </c>
      <c r="W382" s="63">
        <f t="shared" si="124"/>
        <v>2848.6077044854883</v>
      </c>
      <c r="X382" s="82">
        <v>21957.46</v>
      </c>
      <c r="Y382" s="37" t="s">
        <v>141</v>
      </c>
      <c r="Z382" s="33">
        <v>21957.46</v>
      </c>
      <c r="AA382" s="33">
        <v>14214.43</v>
      </c>
      <c r="AB382" s="33">
        <v>21957.46</v>
      </c>
      <c r="AC382" s="82">
        <v>4376.44</v>
      </c>
      <c r="AD382" s="37" t="s">
        <v>141</v>
      </c>
      <c r="AE382" s="33">
        <v>4376.44</v>
      </c>
      <c r="AF382" s="33">
        <v>1195.77</v>
      </c>
      <c r="AG382" s="98">
        <f t="shared" si="125"/>
        <v>4376.44</v>
      </c>
      <c r="AH382" s="83" t="s">
        <v>141</v>
      </c>
      <c r="AI382" s="37" t="s">
        <v>141</v>
      </c>
      <c r="AJ382" s="37" t="s">
        <v>141</v>
      </c>
      <c r="AK382" s="37" t="s">
        <v>141</v>
      </c>
      <c r="AL382" s="99" t="str">
        <f t="shared" si="126"/>
        <v>0, 00</v>
      </c>
      <c r="AM382" s="82">
        <v>13073</v>
      </c>
      <c r="AN382" s="37" t="s">
        <v>141</v>
      </c>
      <c r="AO382" s="33">
        <v>13073</v>
      </c>
      <c r="AP382" s="33">
        <v>7576.02</v>
      </c>
      <c r="AQ382" s="98">
        <f t="shared" si="121"/>
        <v>13073</v>
      </c>
      <c r="AR382" s="85">
        <v>594.19</v>
      </c>
      <c r="AS382" s="37" t="s">
        <v>141</v>
      </c>
      <c r="AT382" s="38">
        <v>594.19</v>
      </c>
      <c r="AU382" s="38">
        <v>269.7</v>
      </c>
      <c r="AV382" s="98">
        <f t="shared" si="127"/>
        <v>594.19</v>
      </c>
      <c r="AW382" s="71" t="s">
        <v>141</v>
      </c>
      <c r="AX382" s="37" t="s">
        <v>141</v>
      </c>
      <c r="AY382" s="37" t="s">
        <v>141</v>
      </c>
      <c r="AZ382" s="37" t="s">
        <v>141</v>
      </c>
      <c r="BA382" s="16"/>
    </row>
    <row r="383" spans="1:53" s="12" customFormat="1" ht="12.75">
      <c r="A383" s="16">
        <v>67</v>
      </c>
      <c r="B383" s="16" t="s">
        <v>86</v>
      </c>
      <c r="C383" s="13">
        <v>2</v>
      </c>
      <c r="D383" s="13">
        <v>635.2</v>
      </c>
      <c r="E383" s="33">
        <v>25807.5</v>
      </c>
      <c r="F383" s="37" t="s">
        <v>141</v>
      </c>
      <c r="G383" s="33">
        <v>25807.5</v>
      </c>
      <c r="H383" s="33">
        <v>21458.5</v>
      </c>
      <c r="I383" s="33">
        <f t="shared" si="112"/>
        <v>9124.551451187335</v>
      </c>
      <c r="J383" s="33">
        <v>0</v>
      </c>
      <c r="K383" s="31">
        <f t="shared" si="113"/>
        <v>9124.551451187335</v>
      </c>
      <c r="L383" s="31">
        <f t="shared" si="114"/>
        <v>7586.910290237467</v>
      </c>
      <c r="M383" s="31">
        <f t="shared" si="122"/>
        <v>9124.551451187335</v>
      </c>
      <c r="N383" s="31">
        <f t="shared" si="115"/>
        <v>14776.325857519787</v>
      </c>
      <c r="O383" s="31">
        <v>0</v>
      </c>
      <c r="P383" s="31">
        <f t="shared" si="116"/>
        <v>14776.325857519787</v>
      </c>
      <c r="Q383" s="31">
        <f t="shared" si="117"/>
        <v>12286.265171503957</v>
      </c>
      <c r="R383" s="31">
        <f t="shared" si="123"/>
        <v>14776.325857519787</v>
      </c>
      <c r="S383" s="31">
        <f t="shared" si="118"/>
        <v>1906.622691292876</v>
      </c>
      <c r="T383" s="31">
        <v>0</v>
      </c>
      <c r="U383" s="31">
        <f t="shared" si="119"/>
        <v>1906.622691292876</v>
      </c>
      <c r="V383" s="31">
        <f t="shared" si="120"/>
        <v>1585.3245382585753</v>
      </c>
      <c r="W383" s="63">
        <f t="shared" si="124"/>
        <v>1906.622691292876</v>
      </c>
      <c r="X383" s="82">
        <v>14696.64</v>
      </c>
      <c r="Y383" s="37" t="s">
        <v>141</v>
      </c>
      <c r="Z383" s="33">
        <v>14696.64</v>
      </c>
      <c r="AA383" s="33">
        <v>11568.89</v>
      </c>
      <c r="AB383" s="33">
        <v>14696.64</v>
      </c>
      <c r="AC383" s="82">
        <v>2829.22</v>
      </c>
      <c r="AD383" s="37" t="s">
        <v>141</v>
      </c>
      <c r="AE383" s="33">
        <v>2929.22</v>
      </c>
      <c r="AF383" s="38">
        <v>989.41</v>
      </c>
      <c r="AG383" s="98">
        <f t="shared" si="125"/>
        <v>2929.22</v>
      </c>
      <c r="AH383" s="83" t="s">
        <v>141</v>
      </c>
      <c r="AI383" s="37" t="s">
        <v>141</v>
      </c>
      <c r="AJ383" s="37" t="s">
        <v>141</v>
      </c>
      <c r="AK383" s="37" t="s">
        <v>141</v>
      </c>
      <c r="AL383" s="99" t="str">
        <f t="shared" si="126"/>
        <v>0, 00</v>
      </c>
      <c r="AM383" s="82">
        <v>8749.86</v>
      </c>
      <c r="AN383" s="37" t="s">
        <v>141</v>
      </c>
      <c r="AO383" s="33">
        <v>8749.86</v>
      </c>
      <c r="AP383" s="33">
        <v>6155.06</v>
      </c>
      <c r="AQ383" s="98">
        <f t="shared" si="121"/>
        <v>8749.86</v>
      </c>
      <c r="AR383" s="85">
        <v>397.71</v>
      </c>
      <c r="AS383" s="37" t="s">
        <v>141</v>
      </c>
      <c r="AT383" s="38">
        <v>397.71</v>
      </c>
      <c r="AU383" s="38">
        <v>231.84</v>
      </c>
      <c r="AV383" s="98">
        <f t="shared" si="127"/>
        <v>397.71</v>
      </c>
      <c r="AW383" s="71" t="s">
        <v>141</v>
      </c>
      <c r="AX383" s="37" t="s">
        <v>141</v>
      </c>
      <c r="AY383" s="37" t="s">
        <v>141</v>
      </c>
      <c r="AZ383" s="37" t="s">
        <v>141</v>
      </c>
      <c r="BA383" s="16"/>
    </row>
    <row r="384" spans="1:53" s="12" customFormat="1" ht="12.75">
      <c r="A384" s="16">
        <v>68</v>
      </c>
      <c r="B384" s="16" t="s">
        <v>87</v>
      </c>
      <c r="C384" s="13">
        <v>3</v>
      </c>
      <c r="D384" s="13">
        <v>916</v>
      </c>
      <c r="E384" s="33">
        <v>37536.12</v>
      </c>
      <c r="F384" s="37" t="s">
        <v>141</v>
      </c>
      <c r="G384" s="33">
        <v>37536.12</v>
      </c>
      <c r="H384" s="33">
        <v>39423.45</v>
      </c>
      <c r="I384" s="33">
        <f t="shared" si="112"/>
        <v>13271.345857519791</v>
      </c>
      <c r="J384" s="33">
        <v>0</v>
      </c>
      <c r="K384" s="31">
        <f t="shared" si="113"/>
        <v>13271.345857519791</v>
      </c>
      <c r="L384" s="31">
        <f t="shared" si="114"/>
        <v>13938.634036939313</v>
      </c>
      <c r="M384" s="31">
        <f t="shared" si="122"/>
        <v>13271.345857519791</v>
      </c>
      <c r="N384" s="31">
        <f t="shared" si="115"/>
        <v>21491.65709762533</v>
      </c>
      <c r="O384" s="31">
        <v>0</v>
      </c>
      <c r="P384" s="31">
        <f t="shared" si="116"/>
        <v>21491.65709762533</v>
      </c>
      <c r="Q384" s="31">
        <f t="shared" si="117"/>
        <v>22572.265567282317</v>
      </c>
      <c r="R384" s="31">
        <f t="shared" si="123"/>
        <v>21491.65709762533</v>
      </c>
      <c r="S384" s="31">
        <f t="shared" si="118"/>
        <v>2773.1170448548814</v>
      </c>
      <c r="T384" s="31">
        <v>0</v>
      </c>
      <c r="U384" s="31">
        <f t="shared" si="119"/>
        <v>2773.1170448548814</v>
      </c>
      <c r="V384" s="31">
        <f t="shared" si="120"/>
        <v>2912.550395778364</v>
      </c>
      <c r="W384" s="63">
        <f t="shared" si="124"/>
        <v>2773.1170448548814</v>
      </c>
      <c r="X384" s="82">
        <v>21370.7</v>
      </c>
      <c r="Y384" s="37" t="s">
        <v>141</v>
      </c>
      <c r="Z384" s="33">
        <v>21370.7</v>
      </c>
      <c r="AA384" s="33">
        <v>21311.53</v>
      </c>
      <c r="AB384" s="33">
        <v>21370.7</v>
      </c>
      <c r="AC384" s="82">
        <v>4249.78</v>
      </c>
      <c r="AD384" s="37" t="s">
        <v>141</v>
      </c>
      <c r="AE384" s="33">
        <v>4249.78</v>
      </c>
      <c r="AF384" s="33">
        <v>1898.59</v>
      </c>
      <c r="AG384" s="98">
        <f t="shared" si="125"/>
        <v>4249.78</v>
      </c>
      <c r="AH384" s="83" t="s">
        <v>141</v>
      </c>
      <c r="AI384" s="37" t="s">
        <v>141</v>
      </c>
      <c r="AJ384" s="37" t="s">
        <v>141</v>
      </c>
      <c r="AK384" s="37" t="s">
        <v>141</v>
      </c>
      <c r="AL384" s="99" t="str">
        <f t="shared" si="126"/>
        <v>0, 00</v>
      </c>
      <c r="AM384" s="82">
        <v>12718.32</v>
      </c>
      <c r="AN384" s="37" t="s">
        <v>141</v>
      </c>
      <c r="AO384" s="33">
        <v>12718.32</v>
      </c>
      <c r="AP384" s="33">
        <v>11406.97</v>
      </c>
      <c r="AQ384" s="98">
        <f t="shared" si="121"/>
        <v>12718.32</v>
      </c>
      <c r="AR384" s="85">
        <v>577.01</v>
      </c>
      <c r="AS384" s="37" t="s">
        <v>141</v>
      </c>
      <c r="AT384" s="38">
        <v>577.01</v>
      </c>
      <c r="AU384" s="38">
        <v>447.07</v>
      </c>
      <c r="AV384" s="98">
        <f t="shared" si="127"/>
        <v>577.01</v>
      </c>
      <c r="AW384" s="71" t="s">
        <v>141</v>
      </c>
      <c r="AX384" s="37" t="s">
        <v>141</v>
      </c>
      <c r="AY384" s="37" t="s">
        <v>141</v>
      </c>
      <c r="AZ384" s="37" t="s">
        <v>141</v>
      </c>
      <c r="BA384" s="16"/>
    </row>
    <row r="385" spans="1:53" s="12" customFormat="1" ht="12.75">
      <c r="A385" s="16">
        <v>69</v>
      </c>
      <c r="B385" s="16" t="s">
        <v>88</v>
      </c>
      <c r="C385" s="13">
        <v>1</v>
      </c>
      <c r="D385" s="13">
        <v>3451.4</v>
      </c>
      <c r="E385" s="33">
        <v>143720.48</v>
      </c>
      <c r="F385" s="37" t="s">
        <v>141</v>
      </c>
      <c r="G385" s="33">
        <v>143720.48</v>
      </c>
      <c r="H385" s="33">
        <v>129113.24</v>
      </c>
      <c r="I385" s="33">
        <f aca="true" t="shared" si="128" ref="I385:I418">E385/3.79*1.34</f>
        <v>50814.10110817943</v>
      </c>
      <c r="J385" s="33">
        <v>0</v>
      </c>
      <c r="K385" s="31">
        <f t="shared" si="113"/>
        <v>50814.10110817943</v>
      </c>
      <c r="L385" s="31">
        <f t="shared" si="114"/>
        <v>45649.53604221636</v>
      </c>
      <c r="M385" s="31">
        <f t="shared" si="122"/>
        <v>50814.10110817943</v>
      </c>
      <c r="N385" s="31">
        <f t="shared" si="115"/>
        <v>82288.50701846967</v>
      </c>
      <c r="O385" s="31">
        <v>0</v>
      </c>
      <c r="P385" s="31">
        <f t="shared" si="116"/>
        <v>82288.50701846967</v>
      </c>
      <c r="Q385" s="31">
        <f t="shared" si="117"/>
        <v>73924.99493403693</v>
      </c>
      <c r="R385" s="31">
        <f t="shared" si="123"/>
        <v>82288.50701846967</v>
      </c>
      <c r="S385" s="31">
        <f t="shared" si="118"/>
        <v>10617.871873350925</v>
      </c>
      <c r="T385" s="31">
        <v>0</v>
      </c>
      <c r="U385" s="31">
        <f t="shared" si="119"/>
        <v>10617.871873350925</v>
      </c>
      <c r="V385" s="31">
        <f t="shared" si="120"/>
        <v>9538.709023746702</v>
      </c>
      <c r="W385" s="63">
        <f t="shared" si="124"/>
        <v>10617.871873350925</v>
      </c>
      <c r="X385" s="82">
        <v>81845.22</v>
      </c>
      <c r="Y385" s="37" t="s">
        <v>141</v>
      </c>
      <c r="Z385" s="33">
        <v>81845.22</v>
      </c>
      <c r="AA385" s="38">
        <v>70006.03</v>
      </c>
      <c r="AB385" s="33">
        <v>81845.22</v>
      </c>
      <c r="AC385" s="82">
        <v>16313.82</v>
      </c>
      <c r="AD385" s="37" t="s">
        <v>141</v>
      </c>
      <c r="AE385" s="33">
        <v>16313.82</v>
      </c>
      <c r="AF385" s="33">
        <v>6789.28</v>
      </c>
      <c r="AG385" s="98">
        <f t="shared" si="125"/>
        <v>16313.82</v>
      </c>
      <c r="AH385" s="83" t="s">
        <v>141</v>
      </c>
      <c r="AI385" s="37" t="s">
        <v>141</v>
      </c>
      <c r="AJ385" s="37" t="s">
        <v>141</v>
      </c>
      <c r="AK385" s="37" t="s">
        <v>141</v>
      </c>
      <c r="AL385" s="99" t="str">
        <f t="shared" si="126"/>
        <v>0, 00</v>
      </c>
      <c r="AM385" s="82">
        <v>48728.01</v>
      </c>
      <c r="AN385" s="37" t="s">
        <v>141</v>
      </c>
      <c r="AO385" s="33">
        <v>48728.01</v>
      </c>
      <c r="AP385" s="33">
        <v>37900.21</v>
      </c>
      <c r="AQ385" s="98">
        <f t="shared" si="121"/>
        <v>48728.01</v>
      </c>
      <c r="AR385" s="82">
        <v>2215.01</v>
      </c>
      <c r="AS385" s="37" t="s">
        <v>141</v>
      </c>
      <c r="AT385" s="33">
        <v>2215.01</v>
      </c>
      <c r="AU385" s="33">
        <v>1558.76</v>
      </c>
      <c r="AV385" s="98">
        <f t="shared" si="127"/>
        <v>2215.01</v>
      </c>
      <c r="AW385" s="71" t="s">
        <v>141</v>
      </c>
      <c r="AX385" s="37" t="s">
        <v>141</v>
      </c>
      <c r="AY385" s="37" t="s">
        <v>141</v>
      </c>
      <c r="AZ385" s="37" t="s">
        <v>141</v>
      </c>
      <c r="BA385" s="16"/>
    </row>
    <row r="386" spans="1:53" s="12" customFormat="1" ht="12.75">
      <c r="A386" s="16">
        <v>70</v>
      </c>
      <c r="B386" s="16" t="s">
        <v>88</v>
      </c>
      <c r="C386" s="13">
        <v>3</v>
      </c>
      <c r="D386" s="13">
        <v>988.7</v>
      </c>
      <c r="E386" s="33">
        <v>36248.42</v>
      </c>
      <c r="F386" s="37" t="s">
        <v>141</v>
      </c>
      <c r="G386" s="33">
        <v>36248.42</v>
      </c>
      <c r="H386" s="33">
        <v>32864.99</v>
      </c>
      <c r="I386" s="33">
        <f t="shared" si="128"/>
        <v>12816.064063324538</v>
      </c>
      <c r="J386" s="33">
        <v>0</v>
      </c>
      <c r="K386" s="31">
        <f t="shared" si="113"/>
        <v>12816.064063324538</v>
      </c>
      <c r="L386" s="31">
        <f t="shared" si="114"/>
        <v>11619.811767810026</v>
      </c>
      <c r="M386" s="31">
        <f t="shared" si="122"/>
        <v>12816.064063324538</v>
      </c>
      <c r="N386" s="31">
        <f t="shared" si="115"/>
        <v>20754.372401055407</v>
      </c>
      <c r="O386" s="31">
        <v>0</v>
      </c>
      <c r="P386" s="31">
        <f t="shared" si="116"/>
        <v>20754.372401055407</v>
      </c>
      <c r="Q386" s="31">
        <f t="shared" si="117"/>
        <v>18817.157862796834</v>
      </c>
      <c r="R386" s="31">
        <f t="shared" si="123"/>
        <v>20754.372401055407</v>
      </c>
      <c r="S386" s="31">
        <f t="shared" si="118"/>
        <v>2677.983535620053</v>
      </c>
      <c r="T386" s="31">
        <v>0</v>
      </c>
      <c r="U386" s="31">
        <f t="shared" si="119"/>
        <v>2677.983535620053</v>
      </c>
      <c r="V386" s="31">
        <f t="shared" si="120"/>
        <v>2428.02036939314</v>
      </c>
      <c r="W386" s="63">
        <f t="shared" si="124"/>
        <v>2677.983535620053</v>
      </c>
      <c r="X386" s="82">
        <v>20642.16</v>
      </c>
      <c r="Y386" s="37" t="s">
        <v>141</v>
      </c>
      <c r="Z386" s="33">
        <v>20642.16</v>
      </c>
      <c r="AA386" s="33">
        <v>17718.18</v>
      </c>
      <c r="AB386" s="33">
        <v>20642.16</v>
      </c>
      <c r="AC386" s="82">
        <v>4114.32</v>
      </c>
      <c r="AD386" s="37" t="s">
        <v>141</v>
      </c>
      <c r="AE386" s="33">
        <v>4114.32</v>
      </c>
      <c r="AF386" s="33">
        <v>1501.71</v>
      </c>
      <c r="AG386" s="98">
        <f t="shared" si="125"/>
        <v>4114.32</v>
      </c>
      <c r="AH386" s="80"/>
      <c r="AI386" s="37" t="s">
        <v>141</v>
      </c>
      <c r="AJ386" s="37" t="s">
        <v>141</v>
      </c>
      <c r="AK386" s="37" t="s">
        <v>141</v>
      </c>
      <c r="AL386" s="99" t="str">
        <f t="shared" si="126"/>
        <v>0, 00</v>
      </c>
      <c r="AM386" s="82">
        <v>12289.84</v>
      </c>
      <c r="AN386" s="37" t="s">
        <v>141</v>
      </c>
      <c r="AO386" s="33">
        <v>12289.84</v>
      </c>
      <c r="AP386" s="33">
        <v>9566.39</v>
      </c>
      <c r="AQ386" s="98">
        <f t="shared" si="121"/>
        <v>12289.84</v>
      </c>
      <c r="AR386" s="83" t="s">
        <v>200</v>
      </c>
      <c r="AS386" s="37" t="s">
        <v>141</v>
      </c>
      <c r="AT386" s="38">
        <v>558.59</v>
      </c>
      <c r="AU386" s="38">
        <v>310.25</v>
      </c>
      <c r="AV386" s="98">
        <f t="shared" si="127"/>
        <v>558.59</v>
      </c>
      <c r="AW386" s="71" t="s">
        <v>141</v>
      </c>
      <c r="AX386" s="37" t="s">
        <v>141</v>
      </c>
      <c r="AY386" s="37" t="s">
        <v>141</v>
      </c>
      <c r="AZ386" s="37" t="s">
        <v>141</v>
      </c>
      <c r="BA386" s="16"/>
    </row>
    <row r="387" spans="1:53" s="12" customFormat="1" ht="12.75">
      <c r="A387" s="16">
        <v>71</v>
      </c>
      <c r="B387" s="16" t="s">
        <v>89</v>
      </c>
      <c r="C387" s="13">
        <v>12</v>
      </c>
      <c r="D387" s="13"/>
      <c r="E387" s="37" t="s">
        <v>141</v>
      </c>
      <c r="F387" s="37" t="s">
        <v>141</v>
      </c>
      <c r="G387" s="37" t="s">
        <v>141</v>
      </c>
      <c r="H387" s="37" t="s">
        <v>141</v>
      </c>
      <c r="I387" s="33">
        <v>0</v>
      </c>
      <c r="J387" s="33">
        <v>0</v>
      </c>
      <c r="K387" s="31">
        <v>0</v>
      </c>
      <c r="L387" s="31">
        <v>0</v>
      </c>
      <c r="M387" s="31">
        <f t="shared" si="122"/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f t="shared" si="123"/>
        <v>0</v>
      </c>
      <c r="S387" s="31">
        <v>0</v>
      </c>
      <c r="T387" s="31">
        <v>0</v>
      </c>
      <c r="U387" s="31">
        <v>0</v>
      </c>
      <c r="V387" s="31">
        <v>0</v>
      </c>
      <c r="W387" s="63">
        <f t="shared" si="124"/>
        <v>0</v>
      </c>
      <c r="X387" s="83" t="s">
        <v>141</v>
      </c>
      <c r="Y387" s="37" t="s">
        <v>141</v>
      </c>
      <c r="Z387" s="37" t="s">
        <v>141</v>
      </c>
      <c r="AA387" s="37" t="s">
        <v>141</v>
      </c>
      <c r="AB387" s="37" t="s">
        <v>141</v>
      </c>
      <c r="AC387" s="83" t="s">
        <v>141</v>
      </c>
      <c r="AD387" s="37" t="s">
        <v>141</v>
      </c>
      <c r="AE387" s="37" t="s">
        <v>141</v>
      </c>
      <c r="AF387" s="37" t="s">
        <v>141</v>
      </c>
      <c r="AG387" s="98" t="str">
        <f t="shared" si="125"/>
        <v>0, 00</v>
      </c>
      <c r="AH387" s="82">
        <v>1570.48</v>
      </c>
      <c r="AI387" s="37" t="s">
        <v>141</v>
      </c>
      <c r="AJ387" s="33">
        <v>1570.48</v>
      </c>
      <c r="AK387" s="33">
        <v>1540.39</v>
      </c>
      <c r="AL387" s="99">
        <f t="shared" si="126"/>
        <v>1570.48</v>
      </c>
      <c r="AM387" s="83" t="s">
        <v>141</v>
      </c>
      <c r="AN387" s="37" t="s">
        <v>141</v>
      </c>
      <c r="AO387" s="37" t="s">
        <v>141</v>
      </c>
      <c r="AP387" s="37" t="s">
        <v>141</v>
      </c>
      <c r="AQ387" s="98" t="str">
        <f t="shared" si="121"/>
        <v>0, 00</v>
      </c>
      <c r="AR387" s="83" t="s">
        <v>141</v>
      </c>
      <c r="AS387" s="37" t="s">
        <v>141</v>
      </c>
      <c r="AT387" s="37" t="s">
        <v>141</v>
      </c>
      <c r="AU387" s="37" t="s">
        <v>141</v>
      </c>
      <c r="AV387" s="98" t="str">
        <f t="shared" si="127"/>
        <v>0, 00</v>
      </c>
      <c r="AW387" s="71" t="s">
        <v>141</v>
      </c>
      <c r="AX387" s="37" t="s">
        <v>141</v>
      </c>
      <c r="AY387" s="37" t="s">
        <v>141</v>
      </c>
      <c r="AZ387" s="37" t="s">
        <v>141</v>
      </c>
      <c r="BA387" s="16"/>
    </row>
    <row r="388" spans="1:53" s="12" customFormat="1" ht="12.75">
      <c r="A388" s="16">
        <v>72</v>
      </c>
      <c r="B388" s="16" t="s">
        <v>89</v>
      </c>
      <c r="C388" s="13">
        <v>9</v>
      </c>
      <c r="D388" s="13">
        <v>899.1</v>
      </c>
      <c r="E388" s="33">
        <v>36767.3</v>
      </c>
      <c r="F388" s="37" t="s">
        <v>141</v>
      </c>
      <c r="G388" s="33">
        <v>36767.3</v>
      </c>
      <c r="H388" s="33">
        <v>32801.41</v>
      </c>
      <c r="I388" s="33">
        <f t="shared" si="128"/>
        <v>12999.520316622693</v>
      </c>
      <c r="J388" s="33">
        <v>0</v>
      </c>
      <c r="K388" s="31">
        <f t="shared" si="113"/>
        <v>12999.520316622693</v>
      </c>
      <c r="L388" s="31">
        <f t="shared" si="114"/>
        <v>11597.332295514512</v>
      </c>
      <c r="M388" s="31">
        <f t="shared" si="122"/>
        <v>12999.520316622693</v>
      </c>
      <c r="N388" s="31">
        <f t="shared" si="115"/>
        <v>21051.462005277044</v>
      </c>
      <c r="O388" s="31">
        <v>0</v>
      </c>
      <c r="P388" s="31">
        <f t="shared" si="116"/>
        <v>21051.462005277044</v>
      </c>
      <c r="Q388" s="31">
        <f t="shared" si="117"/>
        <v>18780.754538258574</v>
      </c>
      <c r="R388" s="31">
        <f t="shared" si="123"/>
        <v>21051.462005277044</v>
      </c>
      <c r="S388" s="31">
        <f t="shared" si="118"/>
        <v>2716.3176781002644</v>
      </c>
      <c r="T388" s="31">
        <v>0</v>
      </c>
      <c r="U388" s="31">
        <f t="shared" si="119"/>
        <v>2716.3176781002644</v>
      </c>
      <c r="V388" s="31">
        <f t="shared" si="120"/>
        <v>2423.323166226913</v>
      </c>
      <c r="W388" s="63">
        <f t="shared" si="124"/>
        <v>2716.3176781002644</v>
      </c>
      <c r="X388" s="82">
        <v>20938.08</v>
      </c>
      <c r="Y388" s="37" t="s">
        <v>141</v>
      </c>
      <c r="Z388" s="33">
        <v>20989.08</v>
      </c>
      <c r="AA388" s="33">
        <v>18153.63</v>
      </c>
      <c r="AB388" s="33">
        <v>20989.08</v>
      </c>
      <c r="AC388" s="82">
        <v>4173.18</v>
      </c>
      <c r="AD388" s="37" t="s">
        <v>141</v>
      </c>
      <c r="AE388" s="33">
        <v>4173.18</v>
      </c>
      <c r="AF388" s="33">
        <v>2600.28</v>
      </c>
      <c r="AG388" s="98">
        <f t="shared" si="125"/>
        <v>4173.18</v>
      </c>
      <c r="AH388" s="83" t="s">
        <v>141</v>
      </c>
      <c r="AI388" s="37" t="s">
        <v>141</v>
      </c>
      <c r="AJ388" s="37" t="s">
        <v>141</v>
      </c>
      <c r="AK388" s="37" t="s">
        <v>141</v>
      </c>
      <c r="AL388" s="99" t="str">
        <f t="shared" si="126"/>
        <v>0, 00</v>
      </c>
      <c r="AM388" s="82">
        <v>12465.66</v>
      </c>
      <c r="AN388" s="37" t="s">
        <v>141</v>
      </c>
      <c r="AO388" s="33">
        <v>12465.66</v>
      </c>
      <c r="AP388" s="33">
        <v>10150.56</v>
      </c>
      <c r="AQ388" s="98">
        <f t="shared" si="121"/>
        <v>12465.66</v>
      </c>
      <c r="AR388" s="85">
        <v>566.61</v>
      </c>
      <c r="AS388" s="37" t="s">
        <v>141</v>
      </c>
      <c r="AT388" s="38">
        <v>566.61</v>
      </c>
      <c r="AU388" s="38">
        <v>562.9</v>
      </c>
      <c r="AV388" s="98">
        <f t="shared" si="127"/>
        <v>566.61</v>
      </c>
      <c r="AW388" s="71" t="s">
        <v>141</v>
      </c>
      <c r="AX388" s="37" t="s">
        <v>141</v>
      </c>
      <c r="AY388" s="37" t="s">
        <v>141</v>
      </c>
      <c r="AZ388" s="37" t="s">
        <v>141</v>
      </c>
      <c r="BA388" s="16"/>
    </row>
    <row r="389" spans="1:53" s="12" customFormat="1" ht="12.75">
      <c r="A389" s="16">
        <v>73</v>
      </c>
      <c r="B389" s="16" t="s">
        <v>15</v>
      </c>
      <c r="C389" s="13">
        <v>1</v>
      </c>
      <c r="D389" s="13">
        <v>326.5</v>
      </c>
      <c r="E389" s="33">
        <v>23220.84</v>
      </c>
      <c r="F389" s="37" t="s">
        <v>141</v>
      </c>
      <c r="G389" s="33">
        <v>23220.84</v>
      </c>
      <c r="H389" s="33">
        <v>33913.55</v>
      </c>
      <c r="I389" s="33">
        <f t="shared" si="128"/>
        <v>8210.006754617414</v>
      </c>
      <c r="J389" s="33">
        <v>0</v>
      </c>
      <c r="K389" s="31">
        <f aca="true" t="shared" si="129" ref="K389:K442">G389/3.79*1.34</f>
        <v>8210.006754617414</v>
      </c>
      <c r="L389" s="31">
        <f aca="true" t="shared" si="130" ref="L389:L442">H389/3.79*1.34</f>
        <v>11990.542744063327</v>
      </c>
      <c r="M389" s="31">
        <f t="shared" si="122"/>
        <v>8210.006754617414</v>
      </c>
      <c r="N389" s="31">
        <f aca="true" t="shared" si="131" ref="N389:N442">E389/3.79*2.17</f>
        <v>13295.309445910289</v>
      </c>
      <c r="O389" s="31">
        <v>0</v>
      </c>
      <c r="P389" s="31">
        <f aca="true" t="shared" si="132" ref="P389:P442">G389/3.79*2.17</f>
        <v>13295.309445910289</v>
      </c>
      <c r="Q389" s="31">
        <f aca="true" t="shared" si="133" ref="Q389:Q442">H389/3.79*2.17</f>
        <v>19417.52071240106</v>
      </c>
      <c r="R389" s="31">
        <f t="shared" si="123"/>
        <v>13295.309445910289</v>
      </c>
      <c r="S389" s="31">
        <f aca="true" t="shared" si="134" ref="S389:S442">E389/3.79*0.28</f>
        <v>1715.5237994722957</v>
      </c>
      <c r="T389" s="31">
        <v>0</v>
      </c>
      <c r="U389" s="31">
        <f aca="true" t="shared" si="135" ref="U389:U442">G389/3.79*0.28</f>
        <v>1715.5237994722957</v>
      </c>
      <c r="V389" s="31">
        <f aca="true" t="shared" si="136" ref="V389:V442">H389/3.79*0.28</f>
        <v>2505.4865435356205</v>
      </c>
      <c r="W389" s="63">
        <f t="shared" si="124"/>
        <v>1715.5237994722957</v>
      </c>
      <c r="X389" s="83" t="s">
        <v>141</v>
      </c>
      <c r="Y389" s="37" t="s">
        <v>141</v>
      </c>
      <c r="Z389" s="37" t="s">
        <v>141</v>
      </c>
      <c r="AA389" s="37" t="s">
        <v>141</v>
      </c>
      <c r="AB389" s="37" t="s">
        <v>141</v>
      </c>
      <c r="AC389" s="82">
        <v>1514.96</v>
      </c>
      <c r="AD389" s="37" t="s">
        <v>141</v>
      </c>
      <c r="AE389" s="33">
        <v>1514.96</v>
      </c>
      <c r="AF389" s="36">
        <v>753.24</v>
      </c>
      <c r="AG389" s="98">
        <f t="shared" si="125"/>
        <v>1514.96</v>
      </c>
      <c r="AH389" s="83" t="s">
        <v>141</v>
      </c>
      <c r="AI389" s="37" t="s">
        <v>141</v>
      </c>
      <c r="AJ389" s="37" t="s">
        <v>141</v>
      </c>
      <c r="AK389" s="37" t="s">
        <v>141</v>
      </c>
      <c r="AL389" s="99" t="str">
        <f t="shared" si="126"/>
        <v>0, 00</v>
      </c>
      <c r="AM389" s="83" t="s">
        <v>193</v>
      </c>
      <c r="AN389" s="37" t="s">
        <v>141</v>
      </c>
      <c r="AO389" s="33">
        <v>4525.1</v>
      </c>
      <c r="AP389" s="33">
        <v>5726.43</v>
      </c>
      <c r="AQ389" s="98">
        <f t="shared" si="121"/>
        <v>4525.1</v>
      </c>
      <c r="AR389" s="80">
        <v>205.7</v>
      </c>
      <c r="AS389" s="37" t="s">
        <v>141</v>
      </c>
      <c r="AT389" s="37">
        <v>205.7</v>
      </c>
      <c r="AU389" s="37">
        <v>156.54</v>
      </c>
      <c r="AV389" s="98">
        <f t="shared" si="127"/>
        <v>205.7</v>
      </c>
      <c r="AW389" s="71" t="s">
        <v>141</v>
      </c>
      <c r="AX389" s="37" t="s">
        <v>141</v>
      </c>
      <c r="AY389" s="37" t="s">
        <v>141</v>
      </c>
      <c r="AZ389" s="37" t="s">
        <v>141</v>
      </c>
      <c r="BA389" s="16"/>
    </row>
    <row r="390" spans="1:53" s="12" customFormat="1" ht="12.75">
      <c r="A390" s="16">
        <v>74</v>
      </c>
      <c r="B390" s="16" t="s">
        <v>77</v>
      </c>
      <c r="C390" s="13" t="s">
        <v>90</v>
      </c>
      <c r="D390" s="13">
        <v>1804.13</v>
      </c>
      <c r="E390" s="33">
        <v>73600.82</v>
      </c>
      <c r="F390" s="37" t="s">
        <v>141</v>
      </c>
      <c r="G390" s="33">
        <v>73600.82</v>
      </c>
      <c r="H390" s="33">
        <v>76554.54</v>
      </c>
      <c r="I390" s="33">
        <f t="shared" si="128"/>
        <v>26022.45350923483</v>
      </c>
      <c r="J390" s="33">
        <v>0</v>
      </c>
      <c r="K390" s="31">
        <f t="shared" si="129"/>
        <v>26022.45350923483</v>
      </c>
      <c r="L390" s="31">
        <f t="shared" si="130"/>
        <v>27066.77667546174</v>
      </c>
      <c r="M390" s="31">
        <f t="shared" si="122"/>
        <v>26022.45350923483</v>
      </c>
      <c r="N390" s="31">
        <f t="shared" si="131"/>
        <v>42140.83889182058</v>
      </c>
      <c r="O390" s="31">
        <v>0</v>
      </c>
      <c r="P390" s="31">
        <f t="shared" si="132"/>
        <v>42140.83889182058</v>
      </c>
      <c r="Q390" s="31">
        <f t="shared" si="133"/>
        <v>43832.01894459103</v>
      </c>
      <c r="R390" s="31">
        <f t="shared" si="123"/>
        <v>42140.83889182058</v>
      </c>
      <c r="S390" s="31">
        <f t="shared" si="134"/>
        <v>5437.527598944592</v>
      </c>
      <c r="T390" s="31">
        <v>0</v>
      </c>
      <c r="U390" s="31">
        <f t="shared" si="135"/>
        <v>5437.527598944592</v>
      </c>
      <c r="V390" s="31">
        <f t="shared" si="136"/>
        <v>5655.74437994723</v>
      </c>
      <c r="W390" s="63">
        <f t="shared" si="124"/>
        <v>5437.527598944592</v>
      </c>
      <c r="X390" s="82">
        <v>41913.28</v>
      </c>
      <c r="Y390" s="37" t="s">
        <v>141</v>
      </c>
      <c r="Z390" s="33">
        <v>41913.28</v>
      </c>
      <c r="AA390" s="33">
        <v>41412.07</v>
      </c>
      <c r="AB390" s="33">
        <v>41913.28</v>
      </c>
      <c r="AC390" s="82">
        <v>8353.42</v>
      </c>
      <c r="AD390" s="37" t="s">
        <v>141</v>
      </c>
      <c r="AE390" s="33">
        <v>8353.42</v>
      </c>
      <c r="AF390" s="33">
        <v>3758.87</v>
      </c>
      <c r="AG390" s="98">
        <f t="shared" si="125"/>
        <v>8353.42</v>
      </c>
      <c r="AH390" s="83" t="s">
        <v>141</v>
      </c>
      <c r="AI390" s="37" t="s">
        <v>141</v>
      </c>
      <c r="AJ390" s="37" t="s">
        <v>141</v>
      </c>
      <c r="AK390" s="37" t="s">
        <v>141</v>
      </c>
      <c r="AL390" s="99" t="str">
        <f t="shared" si="126"/>
        <v>0, 00</v>
      </c>
      <c r="AM390" s="82">
        <v>24953.34</v>
      </c>
      <c r="AN390" s="37" t="s">
        <v>141</v>
      </c>
      <c r="AO390" s="33">
        <v>24953.34</v>
      </c>
      <c r="AP390" s="33">
        <v>22393.2</v>
      </c>
      <c r="AQ390" s="98">
        <f t="shared" si="121"/>
        <v>24953.34</v>
      </c>
      <c r="AR390" s="82">
        <v>1134.15</v>
      </c>
      <c r="AS390" s="37" t="s">
        <v>141</v>
      </c>
      <c r="AT390" s="33">
        <v>1134.15</v>
      </c>
      <c r="AU390" s="38">
        <v>800.8</v>
      </c>
      <c r="AV390" s="98">
        <f t="shared" si="127"/>
        <v>1134.15</v>
      </c>
      <c r="AW390" s="71" t="s">
        <v>141</v>
      </c>
      <c r="AX390" s="38" t="s">
        <v>141</v>
      </c>
      <c r="AY390" s="38" t="s">
        <v>141</v>
      </c>
      <c r="AZ390" s="38" t="s">
        <v>141</v>
      </c>
      <c r="BA390" s="16"/>
    </row>
    <row r="391" spans="1:53" s="12" customFormat="1" ht="12.75">
      <c r="A391" s="16">
        <v>75</v>
      </c>
      <c r="B391" s="16" t="s">
        <v>15</v>
      </c>
      <c r="C391" s="13" t="s">
        <v>91</v>
      </c>
      <c r="D391" s="13">
        <v>1761</v>
      </c>
      <c r="E391" s="33">
        <v>71955.18</v>
      </c>
      <c r="F391" s="37" t="s">
        <v>141</v>
      </c>
      <c r="G391" s="33">
        <v>71955.18</v>
      </c>
      <c r="H391" s="33">
        <v>53641.05</v>
      </c>
      <c r="I391" s="33">
        <f t="shared" si="128"/>
        <v>25440.61773087071</v>
      </c>
      <c r="J391" s="33">
        <v>0</v>
      </c>
      <c r="K391" s="31">
        <f t="shared" si="129"/>
        <v>25440.61773087071</v>
      </c>
      <c r="L391" s="31">
        <f t="shared" si="130"/>
        <v>18965.437203166228</v>
      </c>
      <c r="M391" s="31">
        <f t="shared" si="122"/>
        <v>25440.61773087071</v>
      </c>
      <c r="N391" s="31">
        <f t="shared" si="131"/>
        <v>41198.612295514504</v>
      </c>
      <c r="O391" s="31">
        <v>0</v>
      </c>
      <c r="P391" s="31">
        <f t="shared" si="132"/>
        <v>41198.612295514504</v>
      </c>
      <c r="Q391" s="31">
        <f t="shared" si="133"/>
        <v>30712.68562005277</v>
      </c>
      <c r="R391" s="31">
        <f t="shared" si="123"/>
        <v>41198.612295514504</v>
      </c>
      <c r="S391" s="31">
        <f t="shared" si="134"/>
        <v>5315.949973614775</v>
      </c>
      <c r="T391" s="31">
        <v>0</v>
      </c>
      <c r="U391" s="31">
        <f t="shared" si="135"/>
        <v>5315.949973614775</v>
      </c>
      <c r="V391" s="31">
        <f t="shared" si="136"/>
        <v>3962.927176781003</v>
      </c>
      <c r="W391" s="63">
        <f t="shared" si="124"/>
        <v>5315.949973614775</v>
      </c>
      <c r="X391" s="82">
        <v>40975.5</v>
      </c>
      <c r="Y391" s="37" t="s">
        <v>141</v>
      </c>
      <c r="Z391" s="33">
        <v>40975.5</v>
      </c>
      <c r="AA391" s="33">
        <v>29152.58</v>
      </c>
      <c r="AB391" s="33">
        <v>40975.5</v>
      </c>
      <c r="AC391" s="82">
        <v>8164.08</v>
      </c>
      <c r="AD391" s="37" t="s">
        <v>141</v>
      </c>
      <c r="AE391" s="33">
        <v>8164.08</v>
      </c>
      <c r="AF391" s="33">
        <v>2784.95</v>
      </c>
      <c r="AG391" s="98">
        <f t="shared" si="125"/>
        <v>8164.08</v>
      </c>
      <c r="AH391" s="83" t="s">
        <v>141</v>
      </c>
      <c r="AI391" s="37" t="s">
        <v>141</v>
      </c>
      <c r="AJ391" s="37" t="s">
        <v>141</v>
      </c>
      <c r="AK391" s="37" t="s">
        <v>141</v>
      </c>
      <c r="AL391" s="99" t="str">
        <f t="shared" si="126"/>
        <v>0, 00</v>
      </c>
      <c r="AM391" s="83" t="s">
        <v>190</v>
      </c>
      <c r="AN391" s="37" t="s">
        <v>141</v>
      </c>
      <c r="AO391" s="33">
        <v>24393.28</v>
      </c>
      <c r="AP391" s="33">
        <v>15834.38</v>
      </c>
      <c r="AQ391" s="98">
        <f aca="true" t="shared" si="137" ref="AQ391:AQ446">AO391</f>
        <v>24393.28</v>
      </c>
      <c r="AR391" s="83" t="s">
        <v>191</v>
      </c>
      <c r="AS391" s="37" t="s">
        <v>141</v>
      </c>
      <c r="AT391" s="33">
        <v>1108.48</v>
      </c>
      <c r="AU391" s="38">
        <v>652.41</v>
      </c>
      <c r="AV391" s="98">
        <f t="shared" si="127"/>
        <v>1108.48</v>
      </c>
      <c r="AW391" s="71" t="s">
        <v>141</v>
      </c>
      <c r="AX391" s="37" t="s">
        <v>141</v>
      </c>
      <c r="AY391" s="37" t="s">
        <v>141</v>
      </c>
      <c r="AZ391" s="37" t="s">
        <v>141</v>
      </c>
      <c r="BA391" s="16"/>
    </row>
    <row r="392" spans="1:53" s="12" customFormat="1" ht="12.75">
      <c r="A392" s="16">
        <v>76</v>
      </c>
      <c r="B392" s="16" t="s">
        <v>77</v>
      </c>
      <c r="C392" s="13" t="s">
        <v>92</v>
      </c>
      <c r="D392" s="13">
        <v>1476.4</v>
      </c>
      <c r="E392" s="33">
        <v>60347.6</v>
      </c>
      <c r="F392" s="37" t="s">
        <v>141</v>
      </c>
      <c r="G392" s="33">
        <v>60347.6</v>
      </c>
      <c r="H392" s="33">
        <v>50384.32</v>
      </c>
      <c r="I392" s="33">
        <f t="shared" si="128"/>
        <v>21336.618469656994</v>
      </c>
      <c r="J392" s="33">
        <v>0</v>
      </c>
      <c r="K392" s="31">
        <f t="shared" si="129"/>
        <v>21336.618469656994</v>
      </c>
      <c r="L392" s="31">
        <f t="shared" si="130"/>
        <v>17813.981213720315</v>
      </c>
      <c r="M392" s="31">
        <f t="shared" si="122"/>
        <v>21336.618469656994</v>
      </c>
      <c r="N392" s="31">
        <f t="shared" si="131"/>
        <v>34552.58364116095</v>
      </c>
      <c r="O392" s="31">
        <v>0</v>
      </c>
      <c r="P392" s="31">
        <f t="shared" si="132"/>
        <v>34552.58364116095</v>
      </c>
      <c r="Q392" s="31">
        <f t="shared" si="133"/>
        <v>28848.014353562005</v>
      </c>
      <c r="R392" s="31">
        <f t="shared" si="123"/>
        <v>34552.58364116095</v>
      </c>
      <c r="S392" s="31">
        <f t="shared" si="134"/>
        <v>4458.397889182059</v>
      </c>
      <c r="T392" s="31">
        <v>0</v>
      </c>
      <c r="U392" s="31">
        <f t="shared" si="135"/>
        <v>4458.397889182059</v>
      </c>
      <c r="V392" s="31">
        <f t="shared" si="136"/>
        <v>3722.324432717678</v>
      </c>
      <c r="W392" s="63">
        <f t="shared" si="124"/>
        <v>4458.397889182059</v>
      </c>
      <c r="X392" s="82">
        <v>34365.55</v>
      </c>
      <c r="Y392" s="37" t="s">
        <v>141</v>
      </c>
      <c r="Z392" s="33">
        <v>34365.55</v>
      </c>
      <c r="AA392" s="33">
        <v>27584.53</v>
      </c>
      <c r="AB392" s="33">
        <v>34365.55</v>
      </c>
      <c r="AC392" s="82">
        <v>6848.14</v>
      </c>
      <c r="AD392" s="37" t="s">
        <v>141</v>
      </c>
      <c r="AE392" s="33">
        <v>6848.14</v>
      </c>
      <c r="AF392" s="33">
        <v>7777.58</v>
      </c>
      <c r="AG392" s="98">
        <f t="shared" si="125"/>
        <v>6848.14</v>
      </c>
      <c r="AH392" s="83" t="s">
        <v>141</v>
      </c>
      <c r="AI392" s="37" t="s">
        <v>141</v>
      </c>
      <c r="AJ392" s="37" t="s">
        <v>141</v>
      </c>
      <c r="AK392" s="37" t="s">
        <v>141</v>
      </c>
      <c r="AL392" s="99" t="str">
        <f t="shared" si="126"/>
        <v>0, 00</v>
      </c>
      <c r="AM392" s="82">
        <v>20459.54</v>
      </c>
      <c r="AN392" s="37" t="s">
        <v>141</v>
      </c>
      <c r="AO392" s="33">
        <v>20459.54</v>
      </c>
      <c r="AP392" s="33">
        <v>15212.25</v>
      </c>
      <c r="AQ392" s="98">
        <f t="shared" si="137"/>
        <v>20459.54</v>
      </c>
      <c r="AR392" s="85">
        <v>929.8</v>
      </c>
      <c r="AS392" s="37" t="s">
        <v>141</v>
      </c>
      <c r="AT392" s="38">
        <v>929.8</v>
      </c>
      <c r="AU392" s="33">
        <v>1892.85</v>
      </c>
      <c r="AV392" s="98">
        <f t="shared" si="127"/>
        <v>929.8</v>
      </c>
      <c r="AW392" s="71" t="s">
        <v>141</v>
      </c>
      <c r="AX392" s="37" t="s">
        <v>141</v>
      </c>
      <c r="AY392" s="37" t="s">
        <v>141</v>
      </c>
      <c r="AZ392" s="37" t="s">
        <v>141</v>
      </c>
      <c r="BA392" s="16"/>
    </row>
    <row r="393" spans="1:53" s="12" customFormat="1" ht="12.75">
      <c r="A393" s="16">
        <v>77</v>
      </c>
      <c r="B393" s="16" t="s">
        <v>77</v>
      </c>
      <c r="C393" s="13" t="s">
        <v>93</v>
      </c>
      <c r="D393" s="13">
        <v>886.8</v>
      </c>
      <c r="E393" s="37" t="s">
        <v>194</v>
      </c>
      <c r="F393" s="37" t="s">
        <v>141</v>
      </c>
      <c r="G393" s="33">
        <v>36313.76</v>
      </c>
      <c r="H393" s="33">
        <v>33598.1</v>
      </c>
      <c r="I393" s="33">
        <v>0</v>
      </c>
      <c r="J393" s="33">
        <v>0</v>
      </c>
      <c r="K393" s="31">
        <f t="shared" si="129"/>
        <v>12839.165804749342</v>
      </c>
      <c r="L393" s="31">
        <f t="shared" si="130"/>
        <v>11879.01160949868</v>
      </c>
      <c r="M393" s="31">
        <f t="shared" si="122"/>
        <v>12839.165804749342</v>
      </c>
      <c r="N393" s="31">
        <v>0</v>
      </c>
      <c r="O393" s="31">
        <v>0</v>
      </c>
      <c r="P393" s="31">
        <f t="shared" si="132"/>
        <v>20791.783430079155</v>
      </c>
      <c r="Q393" s="31">
        <f t="shared" si="133"/>
        <v>19236.90686015831</v>
      </c>
      <c r="R393" s="31">
        <f t="shared" si="123"/>
        <v>20791.783430079155</v>
      </c>
      <c r="S393" s="31">
        <v>0</v>
      </c>
      <c r="T393" s="31">
        <v>0</v>
      </c>
      <c r="U393" s="31">
        <f t="shared" si="135"/>
        <v>2682.810765171504</v>
      </c>
      <c r="V393" s="31">
        <f t="shared" si="136"/>
        <v>2482.181530343008</v>
      </c>
      <c r="W393" s="63">
        <f t="shared" si="124"/>
        <v>2682.810765171504</v>
      </c>
      <c r="X393" s="82">
        <v>20679.72</v>
      </c>
      <c r="Y393" s="37" t="s">
        <v>141</v>
      </c>
      <c r="Z393" s="33">
        <v>20679.72</v>
      </c>
      <c r="AA393" s="33">
        <v>18143.18</v>
      </c>
      <c r="AB393" s="33">
        <v>20679.72</v>
      </c>
      <c r="AC393" s="82">
        <v>4121.72</v>
      </c>
      <c r="AD393" s="37" t="s">
        <v>141</v>
      </c>
      <c r="AE393" s="33">
        <v>4121.72</v>
      </c>
      <c r="AF393" s="33">
        <v>1758.57</v>
      </c>
      <c r="AG393" s="98">
        <f t="shared" si="125"/>
        <v>4121.72</v>
      </c>
      <c r="AH393" s="83" t="s">
        <v>141</v>
      </c>
      <c r="AI393" s="37" t="s">
        <v>141</v>
      </c>
      <c r="AJ393" s="37" t="s">
        <v>141</v>
      </c>
      <c r="AK393" s="37" t="s">
        <v>141</v>
      </c>
      <c r="AL393" s="99" t="str">
        <f t="shared" si="126"/>
        <v>0, 00</v>
      </c>
      <c r="AM393" s="82">
        <v>12311.78</v>
      </c>
      <c r="AN393" s="37" t="s">
        <v>141</v>
      </c>
      <c r="AO393" s="33">
        <v>12311.78</v>
      </c>
      <c r="AP393" s="33">
        <v>9605.81</v>
      </c>
      <c r="AQ393" s="98">
        <f t="shared" si="137"/>
        <v>12311.78</v>
      </c>
      <c r="AR393" s="85">
        <v>559.61</v>
      </c>
      <c r="AS393" s="37" t="s">
        <v>141</v>
      </c>
      <c r="AT393" s="38">
        <v>559.61</v>
      </c>
      <c r="AU393" s="38">
        <v>356.2</v>
      </c>
      <c r="AV393" s="98">
        <f t="shared" si="127"/>
        <v>559.61</v>
      </c>
      <c r="AW393" s="71" t="s">
        <v>141</v>
      </c>
      <c r="AX393" s="37" t="s">
        <v>141</v>
      </c>
      <c r="AY393" s="37" t="s">
        <v>141</v>
      </c>
      <c r="AZ393" s="37" t="s">
        <v>141</v>
      </c>
      <c r="BA393" s="16"/>
    </row>
    <row r="394" spans="1:53" s="12" customFormat="1" ht="12.75">
      <c r="A394" s="16">
        <v>78</v>
      </c>
      <c r="B394" s="16" t="s">
        <v>77</v>
      </c>
      <c r="C394" s="13" t="s">
        <v>94</v>
      </c>
      <c r="D394" s="13">
        <v>882.8</v>
      </c>
      <c r="E394" s="33">
        <v>36090.74</v>
      </c>
      <c r="F394" s="37" t="s">
        <v>141</v>
      </c>
      <c r="G394" s="33">
        <v>36090.74</v>
      </c>
      <c r="H394" s="33">
        <v>27661.35</v>
      </c>
      <c r="I394" s="33">
        <f t="shared" si="128"/>
        <v>12760.314406332454</v>
      </c>
      <c r="J394" s="33">
        <v>0</v>
      </c>
      <c r="K394" s="31">
        <f t="shared" si="129"/>
        <v>12760.314406332454</v>
      </c>
      <c r="L394" s="31">
        <f t="shared" si="130"/>
        <v>9780.002374670185</v>
      </c>
      <c r="M394" s="31">
        <f t="shared" si="122"/>
        <v>12760.314406332454</v>
      </c>
      <c r="N394" s="31">
        <f t="shared" si="131"/>
        <v>20664.09124010554</v>
      </c>
      <c r="O394" s="31">
        <v>0</v>
      </c>
      <c r="P394" s="31">
        <f t="shared" si="132"/>
        <v>20664.09124010554</v>
      </c>
      <c r="Q394" s="31">
        <f t="shared" si="133"/>
        <v>15837.765039577835</v>
      </c>
      <c r="R394" s="31">
        <f t="shared" si="123"/>
        <v>20664.09124010554</v>
      </c>
      <c r="S394" s="31">
        <f t="shared" si="134"/>
        <v>2666.3343535620056</v>
      </c>
      <c r="T394" s="31">
        <v>0</v>
      </c>
      <c r="U394" s="31">
        <f t="shared" si="135"/>
        <v>2666.3343535620056</v>
      </c>
      <c r="V394" s="31">
        <f t="shared" si="136"/>
        <v>2043.5825857519787</v>
      </c>
      <c r="W394" s="63">
        <f t="shared" si="124"/>
        <v>2666.3343535620056</v>
      </c>
      <c r="X394" s="82">
        <v>20553.26</v>
      </c>
      <c r="Y394" s="37" t="s">
        <v>141</v>
      </c>
      <c r="Z394" s="33">
        <v>20553.06</v>
      </c>
      <c r="AA394" s="33">
        <v>15037.79</v>
      </c>
      <c r="AB394" s="33">
        <v>20553.06</v>
      </c>
      <c r="AC394" s="82">
        <v>4097.56</v>
      </c>
      <c r="AD394" s="37" t="s">
        <v>141</v>
      </c>
      <c r="AE394" s="33">
        <v>4097.56</v>
      </c>
      <c r="AF394" s="33">
        <v>8931.3</v>
      </c>
      <c r="AG394" s="98">
        <f t="shared" si="125"/>
        <v>4097.56</v>
      </c>
      <c r="AH394" s="83" t="s">
        <v>141</v>
      </c>
      <c r="AI394" s="37" t="s">
        <v>141</v>
      </c>
      <c r="AJ394" s="37" t="s">
        <v>141</v>
      </c>
      <c r="AK394" s="37" t="s">
        <v>141</v>
      </c>
      <c r="AL394" s="99" t="str">
        <f t="shared" si="126"/>
        <v>0, 00</v>
      </c>
      <c r="AM394" s="82">
        <v>12237.45</v>
      </c>
      <c r="AN394" s="37" t="s">
        <v>141</v>
      </c>
      <c r="AO394" s="33">
        <v>12237.45</v>
      </c>
      <c r="AP394" s="33">
        <v>8139.35</v>
      </c>
      <c r="AQ394" s="98">
        <f t="shared" si="137"/>
        <v>12237.45</v>
      </c>
      <c r="AR394" s="85">
        <v>556.35</v>
      </c>
      <c r="AS394" s="37" t="s">
        <v>141</v>
      </c>
      <c r="AT394" s="38">
        <v>556.35</v>
      </c>
      <c r="AU394" s="33">
        <v>2329.52</v>
      </c>
      <c r="AV394" s="98">
        <f t="shared" si="127"/>
        <v>556.35</v>
      </c>
      <c r="AW394" s="71" t="s">
        <v>141</v>
      </c>
      <c r="AX394" s="37" t="s">
        <v>141</v>
      </c>
      <c r="AY394" s="37" t="s">
        <v>141</v>
      </c>
      <c r="AZ394" s="37" t="s">
        <v>141</v>
      </c>
      <c r="BA394" s="16"/>
    </row>
    <row r="395" spans="1:53" s="12" customFormat="1" ht="12.75">
      <c r="A395" s="16">
        <v>79</v>
      </c>
      <c r="B395" s="16" t="s">
        <v>15</v>
      </c>
      <c r="C395" s="13" t="s">
        <v>95</v>
      </c>
      <c r="D395" s="13">
        <v>337.5</v>
      </c>
      <c r="E395" s="33">
        <v>13796.92</v>
      </c>
      <c r="F395" s="37" t="s">
        <v>141</v>
      </c>
      <c r="G395" s="33">
        <v>13796.92</v>
      </c>
      <c r="H395" s="33">
        <v>9051.76</v>
      </c>
      <c r="I395" s="33">
        <f t="shared" si="128"/>
        <v>4878.066701846966</v>
      </c>
      <c r="J395" s="33">
        <v>0</v>
      </c>
      <c r="K395" s="31">
        <f t="shared" si="129"/>
        <v>4878.066701846966</v>
      </c>
      <c r="L395" s="31">
        <f t="shared" si="130"/>
        <v>3200.358416886544</v>
      </c>
      <c r="M395" s="31">
        <f t="shared" si="122"/>
        <v>4878.066701846966</v>
      </c>
      <c r="N395" s="31">
        <f t="shared" si="131"/>
        <v>7899.555778364115</v>
      </c>
      <c r="O395" s="31">
        <v>0</v>
      </c>
      <c r="P395" s="31">
        <f t="shared" si="132"/>
        <v>7899.555778364115</v>
      </c>
      <c r="Q395" s="31">
        <f t="shared" si="133"/>
        <v>5182.669973614776</v>
      </c>
      <c r="R395" s="31">
        <f t="shared" si="123"/>
        <v>7899.555778364115</v>
      </c>
      <c r="S395" s="31">
        <f t="shared" si="134"/>
        <v>1019.2975197889183</v>
      </c>
      <c r="T395" s="31">
        <v>0</v>
      </c>
      <c r="U395" s="31">
        <f t="shared" si="135"/>
        <v>1019.2975197889183</v>
      </c>
      <c r="V395" s="31">
        <f t="shared" si="136"/>
        <v>668.7316094986809</v>
      </c>
      <c r="W395" s="63">
        <f t="shared" si="124"/>
        <v>1019.2975197889183</v>
      </c>
      <c r="X395" s="82">
        <v>7857.12</v>
      </c>
      <c r="Y395" s="37" t="s">
        <v>141</v>
      </c>
      <c r="Z395" s="33">
        <v>7857.12</v>
      </c>
      <c r="AA395" s="33">
        <v>5042.31</v>
      </c>
      <c r="AB395" s="33">
        <v>7857.12</v>
      </c>
      <c r="AC395" s="82">
        <v>1565.98</v>
      </c>
      <c r="AD395" s="37" t="s">
        <v>141</v>
      </c>
      <c r="AE395" s="39">
        <v>144268.33</v>
      </c>
      <c r="AF395" s="33">
        <v>92320.95</v>
      </c>
      <c r="AG395" s="98">
        <f t="shared" si="125"/>
        <v>144268.33</v>
      </c>
      <c r="AH395" s="85" t="s">
        <v>141</v>
      </c>
      <c r="AI395" s="37" t="s">
        <v>141</v>
      </c>
      <c r="AJ395" s="37" t="s">
        <v>141</v>
      </c>
      <c r="AK395" s="37" t="s">
        <v>141</v>
      </c>
      <c r="AL395" s="99" t="str">
        <f t="shared" si="126"/>
        <v>0, 00</v>
      </c>
      <c r="AM395" s="82">
        <v>4677.66</v>
      </c>
      <c r="AN395" s="37" t="s">
        <v>141</v>
      </c>
      <c r="AO395" s="33">
        <v>4677.66</v>
      </c>
      <c r="AP395" s="33">
        <v>2811.94</v>
      </c>
      <c r="AQ395" s="98">
        <f t="shared" si="137"/>
        <v>4677.66</v>
      </c>
      <c r="AR395" s="85">
        <v>212.63</v>
      </c>
      <c r="AS395" s="37" t="s">
        <v>141</v>
      </c>
      <c r="AT395" s="38">
        <v>212.63</v>
      </c>
      <c r="AU395" s="38">
        <v>181.13</v>
      </c>
      <c r="AV395" s="98">
        <f t="shared" si="127"/>
        <v>212.63</v>
      </c>
      <c r="AW395" s="71" t="s">
        <v>141</v>
      </c>
      <c r="AX395" s="37" t="s">
        <v>141</v>
      </c>
      <c r="AY395" s="37" t="s">
        <v>141</v>
      </c>
      <c r="AZ395" s="37" t="s">
        <v>141</v>
      </c>
      <c r="BA395" s="16"/>
    </row>
    <row r="396" spans="1:53" s="12" customFormat="1" ht="12.75">
      <c r="A396" s="16">
        <v>80</v>
      </c>
      <c r="B396" s="16" t="s">
        <v>15</v>
      </c>
      <c r="C396" s="13" t="s">
        <v>96</v>
      </c>
      <c r="D396" s="13">
        <v>339.6</v>
      </c>
      <c r="E396" s="33">
        <v>13891.64</v>
      </c>
      <c r="F396" s="37" t="s">
        <v>141</v>
      </c>
      <c r="G396" s="33">
        <v>13891.64</v>
      </c>
      <c r="H396" s="33">
        <v>13837.03</v>
      </c>
      <c r="I396" s="33">
        <f t="shared" si="128"/>
        <v>4911.556094986808</v>
      </c>
      <c r="J396" s="33">
        <v>0</v>
      </c>
      <c r="K396" s="31">
        <f t="shared" si="129"/>
        <v>4911.556094986808</v>
      </c>
      <c r="L396" s="31">
        <f t="shared" si="130"/>
        <v>4892.248073878628</v>
      </c>
      <c r="M396" s="31">
        <f t="shared" si="122"/>
        <v>4911.556094986808</v>
      </c>
      <c r="N396" s="31">
        <f t="shared" si="131"/>
        <v>7953.788601583113</v>
      </c>
      <c r="O396" s="31">
        <v>0</v>
      </c>
      <c r="P396" s="31">
        <f t="shared" si="132"/>
        <v>7953.788601583113</v>
      </c>
      <c r="Q396" s="31">
        <f t="shared" si="133"/>
        <v>7922.521134564644</v>
      </c>
      <c r="R396" s="31">
        <f t="shared" si="123"/>
        <v>7953.788601583113</v>
      </c>
      <c r="S396" s="31">
        <f t="shared" si="134"/>
        <v>1026.2953034300792</v>
      </c>
      <c r="T396" s="31">
        <v>0</v>
      </c>
      <c r="U396" s="31">
        <f t="shared" si="135"/>
        <v>1026.2953034300792</v>
      </c>
      <c r="V396" s="31">
        <f t="shared" si="136"/>
        <v>1022.2607915567283</v>
      </c>
      <c r="W396" s="63">
        <f t="shared" si="124"/>
        <v>1026.2953034300792</v>
      </c>
      <c r="X396" s="82">
        <v>7912.16</v>
      </c>
      <c r="Y396" s="37" t="s">
        <v>141</v>
      </c>
      <c r="Z396" s="33">
        <v>7912.16</v>
      </c>
      <c r="AA396" s="33">
        <v>7443.56</v>
      </c>
      <c r="AB396" s="33">
        <v>7912.16</v>
      </c>
      <c r="AC396" s="83" t="s">
        <v>188</v>
      </c>
      <c r="AD396" s="37" t="s">
        <v>141</v>
      </c>
      <c r="AE396" s="33">
        <v>1579.44</v>
      </c>
      <c r="AF396" s="38">
        <v>447.35</v>
      </c>
      <c r="AG396" s="98">
        <f t="shared" si="125"/>
        <v>1579.44</v>
      </c>
      <c r="AH396" s="83" t="s">
        <v>141</v>
      </c>
      <c r="AI396" s="37" t="s">
        <v>141</v>
      </c>
      <c r="AJ396" s="37" t="s">
        <v>141</v>
      </c>
      <c r="AK396" s="37" t="s">
        <v>141</v>
      </c>
      <c r="AL396" s="99" t="str">
        <f t="shared" si="126"/>
        <v>0, 00</v>
      </c>
      <c r="AM396" s="82">
        <v>4711.78</v>
      </c>
      <c r="AN396" s="37" t="s">
        <v>141</v>
      </c>
      <c r="AO396" s="33">
        <v>4711.78</v>
      </c>
      <c r="AP396" s="33">
        <v>4079.63</v>
      </c>
      <c r="AQ396" s="98">
        <f t="shared" si="137"/>
        <v>4711.78</v>
      </c>
      <c r="AR396" s="85">
        <v>214.45</v>
      </c>
      <c r="AS396" s="37" t="s">
        <v>141</v>
      </c>
      <c r="AT396" s="38">
        <v>214.45</v>
      </c>
      <c r="AU396" s="38">
        <v>121.48</v>
      </c>
      <c r="AV396" s="98">
        <f t="shared" si="127"/>
        <v>214.45</v>
      </c>
      <c r="AW396" s="71" t="s">
        <v>141</v>
      </c>
      <c r="AX396" s="37" t="s">
        <v>141</v>
      </c>
      <c r="AY396" s="37" t="s">
        <v>141</v>
      </c>
      <c r="AZ396" s="37" t="s">
        <v>141</v>
      </c>
      <c r="BA396" s="16"/>
    </row>
    <row r="397" spans="1:53" s="12" customFormat="1" ht="12.75">
      <c r="A397" s="16">
        <v>81</v>
      </c>
      <c r="B397" s="16" t="s">
        <v>15</v>
      </c>
      <c r="C397" s="13" t="s">
        <v>97</v>
      </c>
      <c r="D397" s="13">
        <v>331.8</v>
      </c>
      <c r="E397" s="37" t="s">
        <v>141</v>
      </c>
      <c r="F397" s="37" t="s">
        <v>141</v>
      </c>
      <c r="G397" s="37" t="s">
        <v>141</v>
      </c>
      <c r="H397" s="37" t="s">
        <v>141</v>
      </c>
      <c r="I397" s="33">
        <v>0</v>
      </c>
      <c r="J397" s="33">
        <v>0</v>
      </c>
      <c r="K397" s="31">
        <v>0</v>
      </c>
      <c r="L397" s="31">
        <v>0</v>
      </c>
      <c r="M397" s="31">
        <f t="shared" si="122"/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f t="shared" si="123"/>
        <v>0</v>
      </c>
      <c r="S397" s="31">
        <v>0</v>
      </c>
      <c r="T397" s="31">
        <v>0</v>
      </c>
      <c r="U397" s="31">
        <v>0</v>
      </c>
      <c r="V397" s="31">
        <v>0</v>
      </c>
      <c r="W397" s="63">
        <f t="shared" si="124"/>
        <v>0</v>
      </c>
      <c r="X397" s="82">
        <v>7724.28</v>
      </c>
      <c r="Y397" s="37" t="s">
        <v>141</v>
      </c>
      <c r="Z397" s="33">
        <v>7724.28</v>
      </c>
      <c r="AA397" s="33">
        <v>7022.09</v>
      </c>
      <c r="AB397" s="33">
        <v>7724.28</v>
      </c>
      <c r="AC397" s="83" t="s">
        <v>141</v>
      </c>
      <c r="AD397" s="37" t="s">
        <v>141</v>
      </c>
      <c r="AE397" s="37" t="s">
        <v>141</v>
      </c>
      <c r="AF397" s="37" t="s">
        <v>141</v>
      </c>
      <c r="AG397" s="98" t="str">
        <f t="shared" si="125"/>
        <v>0, 00</v>
      </c>
      <c r="AH397" s="82">
        <v>3901.9</v>
      </c>
      <c r="AI397" s="37" t="s">
        <v>141</v>
      </c>
      <c r="AJ397" s="33">
        <v>3901.9</v>
      </c>
      <c r="AK397" s="33">
        <v>3328</v>
      </c>
      <c r="AL397" s="99">
        <f t="shared" si="126"/>
        <v>3901.9</v>
      </c>
      <c r="AM397" s="85" t="s">
        <v>141</v>
      </c>
      <c r="AN397" s="38" t="s">
        <v>141</v>
      </c>
      <c r="AO397" s="38" t="s">
        <v>141</v>
      </c>
      <c r="AP397" s="38" t="s">
        <v>141</v>
      </c>
      <c r="AQ397" s="98" t="str">
        <f t="shared" si="137"/>
        <v>0, 00</v>
      </c>
      <c r="AR397" s="85" t="s">
        <v>141</v>
      </c>
      <c r="AS397" s="38" t="s">
        <v>141</v>
      </c>
      <c r="AT397" s="38" t="s">
        <v>141</v>
      </c>
      <c r="AU397" s="38" t="s">
        <v>141</v>
      </c>
      <c r="AV397" s="98" t="str">
        <f t="shared" si="127"/>
        <v>0, 00</v>
      </c>
      <c r="AW397" s="72" t="s">
        <v>141</v>
      </c>
      <c r="AX397" s="38" t="s">
        <v>141</v>
      </c>
      <c r="AY397" s="38" t="s">
        <v>141</v>
      </c>
      <c r="AZ397" s="38" t="s">
        <v>141</v>
      </c>
      <c r="BA397" s="16"/>
    </row>
    <row r="398" spans="1:53" s="12" customFormat="1" ht="12.75">
      <c r="A398" s="16">
        <v>82</v>
      </c>
      <c r="B398" s="16" t="s">
        <v>15</v>
      </c>
      <c r="C398" s="13">
        <v>18</v>
      </c>
      <c r="D398" s="13">
        <v>338.1</v>
      </c>
      <c r="E398" s="33">
        <v>13821.42</v>
      </c>
      <c r="F398" s="37" t="s">
        <v>141</v>
      </c>
      <c r="G398" s="33">
        <v>13821.42</v>
      </c>
      <c r="H398" s="33">
        <v>12763.27</v>
      </c>
      <c r="I398" s="33">
        <f t="shared" si="128"/>
        <v>4886.728970976254</v>
      </c>
      <c r="J398" s="33">
        <v>0</v>
      </c>
      <c r="K398" s="31">
        <f t="shared" si="129"/>
        <v>4886.728970976254</v>
      </c>
      <c r="L398" s="31">
        <f t="shared" si="130"/>
        <v>4512.607335092349</v>
      </c>
      <c r="M398" s="31">
        <f t="shared" si="122"/>
        <v>4886.728970976254</v>
      </c>
      <c r="N398" s="31">
        <f t="shared" si="131"/>
        <v>7913.583482849604</v>
      </c>
      <c r="O398" s="31">
        <v>0</v>
      </c>
      <c r="P398" s="31">
        <f t="shared" si="132"/>
        <v>7913.583482849604</v>
      </c>
      <c r="Q398" s="31">
        <f t="shared" si="133"/>
        <v>7307.729788918206</v>
      </c>
      <c r="R398" s="31">
        <f t="shared" si="123"/>
        <v>7913.583482849604</v>
      </c>
      <c r="S398" s="31">
        <f t="shared" si="134"/>
        <v>1021.1075461741426</v>
      </c>
      <c r="T398" s="31">
        <v>0</v>
      </c>
      <c r="U398" s="31">
        <f t="shared" si="135"/>
        <v>1021.1075461741426</v>
      </c>
      <c r="V398" s="31">
        <f t="shared" si="136"/>
        <v>942.9328759894461</v>
      </c>
      <c r="W398" s="63">
        <f t="shared" si="124"/>
        <v>1021.1075461741426</v>
      </c>
      <c r="X398" s="82">
        <v>7871.04</v>
      </c>
      <c r="Y398" s="37" t="s">
        <v>141</v>
      </c>
      <c r="Z398" s="33">
        <v>7871.04</v>
      </c>
      <c r="AA398" s="33">
        <v>7007.21</v>
      </c>
      <c r="AB398" s="33">
        <v>7871.04</v>
      </c>
      <c r="AC398" s="82">
        <v>1568.76</v>
      </c>
      <c r="AD398" s="37" t="s">
        <v>141</v>
      </c>
      <c r="AE398" s="33">
        <v>1568.76</v>
      </c>
      <c r="AF398" s="38">
        <v>821.11</v>
      </c>
      <c r="AG398" s="98">
        <f t="shared" si="125"/>
        <v>1568.76</v>
      </c>
      <c r="AH398" s="83" t="s">
        <v>141</v>
      </c>
      <c r="AI398" s="37" t="s">
        <v>141</v>
      </c>
      <c r="AJ398" s="37" t="s">
        <v>141</v>
      </c>
      <c r="AK398" s="37" t="s">
        <v>141</v>
      </c>
      <c r="AL398" s="99" t="str">
        <f t="shared" si="126"/>
        <v>0, 00</v>
      </c>
      <c r="AM398" s="82">
        <v>4686.04</v>
      </c>
      <c r="AN398" s="37" t="s">
        <v>141</v>
      </c>
      <c r="AO398" s="33">
        <v>4686.04</v>
      </c>
      <c r="AP398" s="33">
        <v>3857.74</v>
      </c>
      <c r="AQ398" s="98">
        <f t="shared" si="137"/>
        <v>4686.04</v>
      </c>
      <c r="AR398" s="85">
        <v>213.01</v>
      </c>
      <c r="AS398" s="37" t="s">
        <v>141</v>
      </c>
      <c r="AT398" s="38">
        <v>213.01</v>
      </c>
      <c r="AU398" s="38">
        <v>183.2</v>
      </c>
      <c r="AV398" s="98">
        <f t="shared" si="127"/>
        <v>213.01</v>
      </c>
      <c r="AW398" s="71" t="s">
        <v>141</v>
      </c>
      <c r="AX398" s="37" t="s">
        <v>141</v>
      </c>
      <c r="AY398" s="37" t="s">
        <v>141</v>
      </c>
      <c r="AZ398" s="37" t="s">
        <v>141</v>
      </c>
      <c r="BA398" s="16"/>
    </row>
    <row r="399" spans="1:53" s="12" customFormat="1" ht="12.75">
      <c r="A399" s="16">
        <v>83</v>
      </c>
      <c r="B399" s="16" t="s">
        <v>15</v>
      </c>
      <c r="C399" s="13">
        <v>22</v>
      </c>
      <c r="D399" s="13">
        <v>2592.2</v>
      </c>
      <c r="E399" s="33">
        <v>105918.1</v>
      </c>
      <c r="F399" s="37" t="s">
        <v>141</v>
      </c>
      <c r="G399" s="33">
        <v>105918.1</v>
      </c>
      <c r="H399" s="33">
        <v>79354.7</v>
      </c>
      <c r="I399" s="33">
        <f t="shared" si="128"/>
        <v>37448.61583113457</v>
      </c>
      <c r="J399" s="33">
        <v>0</v>
      </c>
      <c r="K399" s="31">
        <f t="shared" si="129"/>
        <v>37448.61583113457</v>
      </c>
      <c r="L399" s="31">
        <f t="shared" si="130"/>
        <v>28056.806860158315</v>
      </c>
      <c r="M399" s="31">
        <f t="shared" si="122"/>
        <v>37448.61583113457</v>
      </c>
      <c r="N399" s="31">
        <f t="shared" si="131"/>
        <v>60644.40026385225</v>
      </c>
      <c r="O399" s="31">
        <v>0</v>
      </c>
      <c r="P399" s="31">
        <f t="shared" si="132"/>
        <v>60644.40026385225</v>
      </c>
      <c r="Q399" s="31">
        <f t="shared" si="133"/>
        <v>45435.276781002634</v>
      </c>
      <c r="R399" s="31">
        <f t="shared" si="123"/>
        <v>60644.40026385225</v>
      </c>
      <c r="S399" s="31">
        <f t="shared" si="134"/>
        <v>7825.083905013194</v>
      </c>
      <c r="T399" s="31">
        <v>0</v>
      </c>
      <c r="U399" s="31">
        <f t="shared" si="135"/>
        <v>7825.083905013194</v>
      </c>
      <c r="V399" s="31">
        <f t="shared" si="136"/>
        <v>5862.616358839051</v>
      </c>
      <c r="W399" s="63">
        <f t="shared" si="124"/>
        <v>7825.083905013194</v>
      </c>
      <c r="X399" s="82">
        <v>60316.98</v>
      </c>
      <c r="Y399" s="37" t="s">
        <v>141</v>
      </c>
      <c r="Z399" s="33">
        <v>60316.98</v>
      </c>
      <c r="AA399" s="33">
        <v>43561.4</v>
      </c>
      <c r="AB399" s="33">
        <v>60316.98</v>
      </c>
      <c r="AC399" s="83" t="s">
        <v>189</v>
      </c>
      <c r="AD399" s="37" t="s">
        <v>141</v>
      </c>
      <c r="AE399" s="33">
        <v>12022.3</v>
      </c>
      <c r="AF399" s="33">
        <v>15387.66</v>
      </c>
      <c r="AG399" s="98">
        <f t="shared" si="125"/>
        <v>12022.3</v>
      </c>
      <c r="AH399" s="83" t="s">
        <v>141</v>
      </c>
      <c r="AI399" s="37" t="s">
        <v>141</v>
      </c>
      <c r="AJ399" s="37" t="s">
        <v>141</v>
      </c>
      <c r="AK399" s="37" t="s">
        <v>141</v>
      </c>
      <c r="AL399" s="99" t="str">
        <f t="shared" si="126"/>
        <v>0, 00</v>
      </c>
      <c r="AM399" s="82">
        <v>35911.02</v>
      </c>
      <c r="AN399" s="37" t="s">
        <v>141</v>
      </c>
      <c r="AO399" s="33">
        <v>35911.02</v>
      </c>
      <c r="AP399" s="33">
        <v>23912.08</v>
      </c>
      <c r="AQ399" s="98">
        <f t="shared" si="137"/>
        <v>35911.02</v>
      </c>
      <c r="AR399" s="82">
        <v>1632.28</v>
      </c>
      <c r="AS399" s="37" t="s">
        <v>141</v>
      </c>
      <c r="AT399" s="33">
        <v>1632.28</v>
      </c>
      <c r="AU399" s="33">
        <v>3831.4</v>
      </c>
      <c r="AV399" s="98">
        <f t="shared" si="127"/>
        <v>1632.28</v>
      </c>
      <c r="AW399" s="71" t="s">
        <v>141</v>
      </c>
      <c r="AX399" s="37" t="s">
        <v>141</v>
      </c>
      <c r="AY399" s="37" t="s">
        <v>141</v>
      </c>
      <c r="AZ399" s="37" t="s">
        <v>141</v>
      </c>
      <c r="BA399" s="16"/>
    </row>
    <row r="400" spans="1:53" s="12" customFormat="1" ht="12.75">
      <c r="A400" s="16">
        <v>84</v>
      </c>
      <c r="B400" s="16" t="s">
        <v>15</v>
      </c>
      <c r="C400" s="13">
        <v>24</v>
      </c>
      <c r="D400" s="13">
        <v>3544.3</v>
      </c>
      <c r="E400" s="33">
        <v>145369.12</v>
      </c>
      <c r="F400" s="37" t="s">
        <v>141</v>
      </c>
      <c r="G400" s="38">
        <v>145369.12</v>
      </c>
      <c r="H400" s="33">
        <v>141881.66</v>
      </c>
      <c r="I400" s="33">
        <f t="shared" si="128"/>
        <v>51396.99757255937</v>
      </c>
      <c r="J400" s="33">
        <v>0</v>
      </c>
      <c r="K400" s="31">
        <f t="shared" si="129"/>
        <v>51396.99757255937</v>
      </c>
      <c r="L400" s="31">
        <f t="shared" si="130"/>
        <v>50163.964221635884</v>
      </c>
      <c r="M400" s="31">
        <f t="shared" si="122"/>
        <v>51396.99757255937</v>
      </c>
      <c r="N400" s="31">
        <f t="shared" si="131"/>
        <v>83232.45129287598</v>
      </c>
      <c r="O400" s="31">
        <v>0</v>
      </c>
      <c r="P400" s="31">
        <f t="shared" si="132"/>
        <v>83232.45129287598</v>
      </c>
      <c r="Q400" s="31">
        <f t="shared" si="133"/>
        <v>81235.67340369393</v>
      </c>
      <c r="R400" s="31">
        <f t="shared" si="123"/>
        <v>83232.45129287598</v>
      </c>
      <c r="S400" s="31">
        <f t="shared" si="134"/>
        <v>10739.671134564644</v>
      </c>
      <c r="T400" s="31">
        <v>0</v>
      </c>
      <c r="U400" s="31">
        <f t="shared" si="135"/>
        <v>10739.671134564644</v>
      </c>
      <c r="V400" s="31">
        <f t="shared" si="136"/>
        <v>10482.022374670185</v>
      </c>
      <c r="W400" s="63">
        <f t="shared" si="124"/>
        <v>10739.671134564644</v>
      </c>
      <c r="X400" s="82">
        <v>81225.84</v>
      </c>
      <c r="Y400" s="37" t="s">
        <v>141</v>
      </c>
      <c r="Z400" s="33">
        <v>81225.84</v>
      </c>
      <c r="AA400" s="33">
        <v>75619.71</v>
      </c>
      <c r="AB400" s="33">
        <v>81225.84</v>
      </c>
      <c r="AC400" s="82">
        <v>16499.82</v>
      </c>
      <c r="AD400" s="37" t="s">
        <v>141</v>
      </c>
      <c r="AE400" s="33">
        <v>16499.82</v>
      </c>
      <c r="AF400" s="33">
        <v>7534.92</v>
      </c>
      <c r="AG400" s="98">
        <f t="shared" si="125"/>
        <v>16499.82</v>
      </c>
      <c r="AH400" s="83" t="s">
        <v>141</v>
      </c>
      <c r="AI400" s="37" t="s">
        <v>141</v>
      </c>
      <c r="AJ400" s="37" t="s">
        <v>141</v>
      </c>
      <c r="AK400" s="37" t="s">
        <v>141</v>
      </c>
      <c r="AL400" s="99" t="str">
        <f t="shared" si="126"/>
        <v>0, 00</v>
      </c>
      <c r="AM400" s="82">
        <v>49286.5</v>
      </c>
      <c r="AN400" s="37" t="s">
        <v>141</v>
      </c>
      <c r="AO400" s="33">
        <v>49286.5</v>
      </c>
      <c r="AP400" s="33">
        <v>41785.43</v>
      </c>
      <c r="AQ400" s="98">
        <f t="shared" si="137"/>
        <v>49286.5</v>
      </c>
      <c r="AR400" s="82">
        <v>2240.24</v>
      </c>
      <c r="AS400" s="37" t="s">
        <v>141</v>
      </c>
      <c r="AT400" s="33">
        <v>2240.24</v>
      </c>
      <c r="AU400" s="33">
        <v>1742.11</v>
      </c>
      <c r="AV400" s="98">
        <f t="shared" si="127"/>
        <v>2240.24</v>
      </c>
      <c r="AW400" s="71" t="s">
        <v>141</v>
      </c>
      <c r="AX400" s="37" t="s">
        <v>141</v>
      </c>
      <c r="AY400" s="37" t="s">
        <v>141</v>
      </c>
      <c r="AZ400" s="37" t="s">
        <v>141</v>
      </c>
      <c r="BA400" s="16"/>
    </row>
    <row r="401" spans="1:53" s="12" customFormat="1" ht="12.75">
      <c r="A401" s="16">
        <v>85</v>
      </c>
      <c r="B401" s="16" t="s">
        <v>98</v>
      </c>
      <c r="C401" s="13" t="s">
        <v>99</v>
      </c>
      <c r="D401" s="13">
        <v>92.9</v>
      </c>
      <c r="E401" s="33">
        <v>3797.78</v>
      </c>
      <c r="F401" s="37" t="s">
        <v>141</v>
      </c>
      <c r="G401" s="33">
        <v>3797.78</v>
      </c>
      <c r="H401" s="33">
        <v>3534.25</v>
      </c>
      <c r="I401" s="33">
        <f t="shared" si="128"/>
        <v>1342.7507124010556</v>
      </c>
      <c r="J401" s="33">
        <v>0</v>
      </c>
      <c r="K401" s="31">
        <f t="shared" si="129"/>
        <v>1342.7507124010556</v>
      </c>
      <c r="L401" s="31">
        <f t="shared" si="130"/>
        <v>1249.5765171503958</v>
      </c>
      <c r="M401" s="31">
        <f t="shared" si="122"/>
        <v>1342.7507124010556</v>
      </c>
      <c r="N401" s="31">
        <f t="shared" si="131"/>
        <v>2174.454511873351</v>
      </c>
      <c r="O401" s="31">
        <v>0</v>
      </c>
      <c r="P401" s="31">
        <f t="shared" si="132"/>
        <v>2174.454511873351</v>
      </c>
      <c r="Q401" s="31">
        <f t="shared" si="133"/>
        <v>2023.5679419525065</v>
      </c>
      <c r="R401" s="31">
        <f t="shared" si="123"/>
        <v>2174.454511873351</v>
      </c>
      <c r="S401" s="31">
        <f t="shared" si="134"/>
        <v>280.57477572559367</v>
      </c>
      <c r="T401" s="31">
        <v>0</v>
      </c>
      <c r="U401" s="31">
        <f t="shared" si="135"/>
        <v>280.57477572559367</v>
      </c>
      <c r="V401" s="31">
        <f t="shared" si="136"/>
        <v>261.1055408970976</v>
      </c>
      <c r="W401" s="63">
        <f t="shared" si="124"/>
        <v>280.57477572559367</v>
      </c>
      <c r="X401" s="82">
        <v>2162.76</v>
      </c>
      <c r="Y401" s="37" t="s">
        <v>141</v>
      </c>
      <c r="Z401" s="33">
        <v>2162.76</v>
      </c>
      <c r="AA401" s="33">
        <v>2015.09</v>
      </c>
      <c r="AB401" s="33">
        <v>2162.76</v>
      </c>
      <c r="AC401" s="85">
        <v>431.06</v>
      </c>
      <c r="AD401" s="37" t="s">
        <v>141</v>
      </c>
      <c r="AE401" s="38">
        <v>431.06</v>
      </c>
      <c r="AF401" s="38">
        <v>389.57</v>
      </c>
      <c r="AG401" s="98">
        <f t="shared" si="125"/>
        <v>431.06</v>
      </c>
      <c r="AH401" s="83" t="s">
        <v>141</v>
      </c>
      <c r="AI401" s="37" t="s">
        <v>141</v>
      </c>
      <c r="AJ401" s="37" t="s">
        <v>141</v>
      </c>
      <c r="AK401" s="37" t="s">
        <v>141</v>
      </c>
      <c r="AL401" s="99" t="str">
        <f t="shared" si="126"/>
        <v>0, 00</v>
      </c>
      <c r="AM401" s="82">
        <v>1287.56</v>
      </c>
      <c r="AN401" s="37" t="s">
        <v>141</v>
      </c>
      <c r="AO401" s="33">
        <v>1287.56</v>
      </c>
      <c r="AP401" s="33">
        <v>1193.61</v>
      </c>
      <c r="AQ401" s="98">
        <f t="shared" si="137"/>
        <v>1287.56</v>
      </c>
      <c r="AR401" s="83" t="s">
        <v>141</v>
      </c>
      <c r="AS401" s="37" t="s">
        <v>141</v>
      </c>
      <c r="AT401" s="37" t="s">
        <v>141</v>
      </c>
      <c r="AU401" s="37" t="s">
        <v>141</v>
      </c>
      <c r="AV401" s="98" t="str">
        <f t="shared" si="127"/>
        <v>0, 00</v>
      </c>
      <c r="AW401" s="71" t="s">
        <v>141</v>
      </c>
      <c r="AX401" s="37" t="s">
        <v>141</v>
      </c>
      <c r="AY401" s="37" t="s">
        <v>141</v>
      </c>
      <c r="AZ401" s="37" t="s">
        <v>141</v>
      </c>
      <c r="BA401" s="16"/>
    </row>
    <row r="402" spans="1:53" s="12" customFormat="1" ht="12.75">
      <c r="A402" s="16">
        <v>86</v>
      </c>
      <c r="B402" s="16" t="s">
        <v>98</v>
      </c>
      <c r="C402" s="13">
        <v>6</v>
      </c>
      <c r="D402" s="13">
        <v>298.9</v>
      </c>
      <c r="E402" s="33">
        <v>12242.28</v>
      </c>
      <c r="F402" s="37" t="s">
        <v>141</v>
      </c>
      <c r="G402" s="33">
        <v>12242.28</v>
      </c>
      <c r="H402" s="33">
        <v>9546.18</v>
      </c>
      <c r="I402" s="33">
        <f t="shared" si="128"/>
        <v>4328.405065963061</v>
      </c>
      <c r="J402" s="33">
        <v>0</v>
      </c>
      <c r="K402" s="31">
        <f t="shared" si="129"/>
        <v>4328.405065963061</v>
      </c>
      <c r="L402" s="31">
        <f t="shared" si="130"/>
        <v>3375.16654353562</v>
      </c>
      <c r="M402" s="31">
        <f t="shared" si="122"/>
        <v>4328.405065963061</v>
      </c>
      <c r="N402" s="31">
        <f t="shared" si="131"/>
        <v>7009.432084432718</v>
      </c>
      <c r="O402" s="31">
        <v>0</v>
      </c>
      <c r="P402" s="31">
        <f t="shared" si="132"/>
        <v>7009.432084432718</v>
      </c>
      <c r="Q402" s="31">
        <f t="shared" si="133"/>
        <v>5465.754775725593</v>
      </c>
      <c r="R402" s="31">
        <f t="shared" si="123"/>
        <v>7009.432084432718</v>
      </c>
      <c r="S402" s="31">
        <f t="shared" si="134"/>
        <v>904.4428496042218</v>
      </c>
      <c r="T402" s="31">
        <v>0</v>
      </c>
      <c r="U402" s="31">
        <f t="shared" si="135"/>
        <v>904.4428496042218</v>
      </c>
      <c r="V402" s="31">
        <f t="shared" si="136"/>
        <v>705.2586807387863</v>
      </c>
      <c r="W402" s="63">
        <f t="shared" si="124"/>
        <v>904.4428496042218</v>
      </c>
      <c r="X402" s="82">
        <v>6972.48</v>
      </c>
      <c r="Y402" s="37" t="s">
        <v>141</v>
      </c>
      <c r="Z402" s="33">
        <v>6972.48</v>
      </c>
      <c r="AA402" s="33">
        <v>5184.1</v>
      </c>
      <c r="AB402" s="33">
        <v>6972.48</v>
      </c>
      <c r="AC402" s="82">
        <v>1391.04</v>
      </c>
      <c r="AD402" s="37" t="s">
        <v>141</v>
      </c>
      <c r="AE402" s="33">
        <v>1391.04</v>
      </c>
      <c r="AF402" s="38">
        <v>413.06</v>
      </c>
      <c r="AG402" s="98">
        <f t="shared" si="125"/>
        <v>1391.04</v>
      </c>
      <c r="AH402" s="83" t="s">
        <v>141</v>
      </c>
      <c r="AI402" s="37" t="s">
        <v>141</v>
      </c>
      <c r="AJ402" s="37" t="s">
        <v>141</v>
      </c>
      <c r="AK402" s="37" t="s">
        <v>141</v>
      </c>
      <c r="AL402" s="99" t="str">
        <f t="shared" si="126"/>
        <v>0, 00</v>
      </c>
      <c r="AM402" s="82">
        <v>4151.7</v>
      </c>
      <c r="AN402" s="37" t="s">
        <v>141</v>
      </c>
      <c r="AO402" s="33">
        <v>4151.7</v>
      </c>
      <c r="AP402" s="33">
        <v>2828.97</v>
      </c>
      <c r="AQ402" s="98">
        <f t="shared" si="137"/>
        <v>4151.7</v>
      </c>
      <c r="AR402" s="85">
        <v>188.89</v>
      </c>
      <c r="AS402" s="37" t="s">
        <v>141</v>
      </c>
      <c r="AT402" s="38">
        <v>188.89</v>
      </c>
      <c r="AU402" s="38">
        <v>71.64</v>
      </c>
      <c r="AV402" s="98">
        <f t="shared" si="127"/>
        <v>188.89</v>
      </c>
      <c r="AW402" s="71" t="s">
        <v>141</v>
      </c>
      <c r="AX402" s="37" t="s">
        <v>141</v>
      </c>
      <c r="AY402" s="37" t="s">
        <v>141</v>
      </c>
      <c r="AZ402" s="37" t="s">
        <v>141</v>
      </c>
      <c r="BA402" s="16"/>
    </row>
    <row r="403" spans="1:53" s="12" customFormat="1" ht="12.75">
      <c r="A403" s="16">
        <v>87</v>
      </c>
      <c r="B403" s="16" t="s">
        <v>100</v>
      </c>
      <c r="C403" s="13">
        <v>11</v>
      </c>
      <c r="D403" s="13">
        <v>297.8</v>
      </c>
      <c r="E403" s="33">
        <v>9843.66</v>
      </c>
      <c r="F403" s="37" t="s">
        <v>141</v>
      </c>
      <c r="G403" s="33">
        <v>9843.66</v>
      </c>
      <c r="H403" s="33">
        <v>9558.73</v>
      </c>
      <c r="I403" s="33">
        <f t="shared" si="128"/>
        <v>3480.344168865435</v>
      </c>
      <c r="J403" s="33">
        <v>0</v>
      </c>
      <c r="K403" s="31">
        <f t="shared" si="129"/>
        <v>3480.344168865435</v>
      </c>
      <c r="L403" s="31">
        <f t="shared" si="130"/>
        <v>3379.603746701847</v>
      </c>
      <c r="M403" s="31">
        <f t="shared" si="122"/>
        <v>3480.344168865435</v>
      </c>
      <c r="N403" s="31">
        <f t="shared" si="131"/>
        <v>5636.079736147756</v>
      </c>
      <c r="O403" s="31">
        <v>0</v>
      </c>
      <c r="P403" s="31">
        <f t="shared" si="132"/>
        <v>5636.079736147756</v>
      </c>
      <c r="Q403" s="31">
        <f t="shared" si="133"/>
        <v>5472.940395778363</v>
      </c>
      <c r="R403" s="31">
        <f t="shared" si="123"/>
        <v>5636.079736147756</v>
      </c>
      <c r="S403" s="31">
        <f t="shared" si="134"/>
        <v>727.2360949868074</v>
      </c>
      <c r="T403" s="31">
        <v>0</v>
      </c>
      <c r="U403" s="31">
        <f t="shared" si="135"/>
        <v>727.2360949868074</v>
      </c>
      <c r="V403" s="31">
        <f t="shared" si="136"/>
        <v>706.1858575197889</v>
      </c>
      <c r="W403" s="63">
        <f t="shared" si="124"/>
        <v>727.2360949868074</v>
      </c>
      <c r="X403" s="82">
        <v>6932.88</v>
      </c>
      <c r="Y403" s="37" t="s">
        <v>141</v>
      </c>
      <c r="Z403" s="33">
        <v>6932.88</v>
      </c>
      <c r="AA403" s="33">
        <v>5155.02</v>
      </c>
      <c r="AB403" s="33">
        <v>6932.88</v>
      </c>
      <c r="AC403" s="82">
        <v>1117.26</v>
      </c>
      <c r="AD403" s="37" t="s">
        <v>141</v>
      </c>
      <c r="AE403" s="33">
        <v>1117.26</v>
      </c>
      <c r="AF403" s="38">
        <v>444.4</v>
      </c>
      <c r="AG403" s="98">
        <f t="shared" si="125"/>
        <v>1117.26</v>
      </c>
      <c r="AH403" s="83" t="s">
        <v>141</v>
      </c>
      <c r="AI403" s="37" t="s">
        <v>141</v>
      </c>
      <c r="AJ403" s="37" t="s">
        <v>141</v>
      </c>
      <c r="AK403" s="37" t="s">
        <v>141</v>
      </c>
      <c r="AL403" s="99" t="str">
        <f t="shared" si="126"/>
        <v>0, 00</v>
      </c>
      <c r="AM403" s="82">
        <v>3337.44</v>
      </c>
      <c r="AN403" s="37" t="s">
        <v>141</v>
      </c>
      <c r="AO403" s="33">
        <v>3337.44</v>
      </c>
      <c r="AP403" s="33">
        <v>2787.59</v>
      </c>
      <c r="AQ403" s="98">
        <f t="shared" si="137"/>
        <v>3337.44</v>
      </c>
      <c r="AR403" s="85">
        <v>187.63</v>
      </c>
      <c r="AS403" s="37" t="s">
        <v>141</v>
      </c>
      <c r="AT403" s="38">
        <v>187.63</v>
      </c>
      <c r="AU403" s="38">
        <v>119.09</v>
      </c>
      <c r="AV403" s="98">
        <f t="shared" si="127"/>
        <v>187.63</v>
      </c>
      <c r="AW403" s="71" t="s">
        <v>141</v>
      </c>
      <c r="AX403" s="37" t="s">
        <v>141</v>
      </c>
      <c r="AY403" s="37" t="s">
        <v>141</v>
      </c>
      <c r="AZ403" s="37" t="s">
        <v>141</v>
      </c>
      <c r="BA403" s="16"/>
    </row>
    <row r="404" spans="1:53" s="12" customFormat="1" ht="12.75">
      <c r="A404" s="16">
        <v>88</v>
      </c>
      <c r="B404" s="16" t="s">
        <v>100</v>
      </c>
      <c r="C404" s="13">
        <v>13</v>
      </c>
      <c r="D404" s="13">
        <v>285</v>
      </c>
      <c r="E404" s="33">
        <v>17559.56</v>
      </c>
      <c r="F404" s="37" t="s">
        <v>141</v>
      </c>
      <c r="G404" s="33">
        <v>17559.56</v>
      </c>
      <c r="H404" s="33">
        <v>20650.32</v>
      </c>
      <c r="I404" s="33">
        <f t="shared" si="128"/>
        <v>6208.393245382586</v>
      </c>
      <c r="J404" s="33">
        <v>0</v>
      </c>
      <c r="K404" s="31">
        <f t="shared" si="129"/>
        <v>6208.393245382586</v>
      </c>
      <c r="L404" s="31">
        <f t="shared" si="130"/>
        <v>7301.168548812665</v>
      </c>
      <c r="M404" s="31">
        <f t="shared" si="122"/>
        <v>6208.393245382586</v>
      </c>
      <c r="N404" s="31">
        <f t="shared" si="131"/>
        <v>10053.89055408971</v>
      </c>
      <c r="O404" s="31">
        <v>0</v>
      </c>
      <c r="P404" s="31">
        <f t="shared" si="132"/>
        <v>10053.89055408971</v>
      </c>
      <c r="Q404" s="31">
        <f t="shared" si="133"/>
        <v>11823.53414248021</v>
      </c>
      <c r="R404" s="31">
        <f t="shared" si="123"/>
        <v>10053.89055408971</v>
      </c>
      <c r="S404" s="31">
        <f t="shared" si="134"/>
        <v>1297.2762005277048</v>
      </c>
      <c r="T404" s="31">
        <v>0</v>
      </c>
      <c r="U404" s="31">
        <f t="shared" si="135"/>
        <v>1297.2762005277048</v>
      </c>
      <c r="V404" s="31">
        <f t="shared" si="136"/>
        <v>1525.617308707124</v>
      </c>
      <c r="W404" s="63">
        <f t="shared" si="124"/>
        <v>1297.2762005277048</v>
      </c>
      <c r="X404" s="83" t="s">
        <v>141</v>
      </c>
      <c r="Y404" s="37" t="s">
        <v>141</v>
      </c>
      <c r="Z404" s="37" t="s">
        <v>141</v>
      </c>
      <c r="AA404" s="37" t="s">
        <v>141</v>
      </c>
      <c r="AB404" s="37" t="s">
        <v>141</v>
      </c>
      <c r="AC404" s="82">
        <v>1145.62</v>
      </c>
      <c r="AD404" s="37" t="s">
        <v>141</v>
      </c>
      <c r="AE404" s="33">
        <v>1145.62</v>
      </c>
      <c r="AF404" s="38">
        <v>176.85</v>
      </c>
      <c r="AG404" s="98">
        <f t="shared" si="125"/>
        <v>1145.62</v>
      </c>
      <c r="AH404" s="82">
        <v>2856.23</v>
      </c>
      <c r="AI404" s="37" t="s">
        <v>141</v>
      </c>
      <c r="AJ404" s="33">
        <v>2856.23</v>
      </c>
      <c r="AK404" s="38">
        <v>3700</v>
      </c>
      <c r="AL404" s="99">
        <f t="shared" si="126"/>
        <v>2856.23</v>
      </c>
      <c r="AM404" s="82">
        <v>3422.02</v>
      </c>
      <c r="AN404" s="37" t="s">
        <v>141</v>
      </c>
      <c r="AO404" s="33">
        <v>3422.02</v>
      </c>
      <c r="AP404" s="33">
        <v>3876.95</v>
      </c>
      <c r="AQ404" s="98">
        <f t="shared" si="137"/>
        <v>3422.02</v>
      </c>
      <c r="AR404" s="83" t="s">
        <v>141</v>
      </c>
      <c r="AS404" s="37" t="s">
        <v>141</v>
      </c>
      <c r="AT404" s="37" t="s">
        <v>141</v>
      </c>
      <c r="AU404" s="37" t="s">
        <v>141</v>
      </c>
      <c r="AV404" s="98" t="str">
        <f t="shared" si="127"/>
        <v>0, 00</v>
      </c>
      <c r="AW404" s="71" t="s">
        <v>141</v>
      </c>
      <c r="AX404" s="37" t="s">
        <v>141</v>
      </c>
      <c r="AY404" s="37" t="s">
        <v>141</v>
      </c>
      <c r="AZ404" s="37" t="s">
        <v>141</v>
      </c>
      <c r="BA404" s="16"/>
    </row>
    <row r="405" spans="1:53" s="12" customFormat="1" ht="12.75">
      <c r="A405" s="16">
        <v>89</v>
      </c>
      <c r="B405" s="16" t="s">
        <v>100</v>
      </c>
      <c r="C405" s="13">
        <v>19</v>
      </c>
      <c r="D405" s="13">
        <v>793.9</v>
      </c>
      <c r="E405" s="33">
        <v>31346.58</v>
      </c>
      <c r="F405" s="37" t="s">
        <v>141</v>
      </c>
      <c r="G405" s="33">
        <v>31346.58</v>
      </c>
      <c r="H405" s="33">
        <v>19564.66</v>
      </c>
      <c r="I405" s="33">
        <f t="shared" si="128"/>
        <v>11082.95968337731</v>
      </c>
      <c r="J405" s="33">
        <v>0</v>
      </c>
      <c r="K405" s="31">
        <f t="shared" si="129"/>
        <v>11082.95968337731</v>
      </c>
      <c r="L405" s="31">
        <f t="shared" si="130"/>
        <v>6917.320422163589</v>
      </c>
      <c r="M405" s="31">
        <f t="shared" si="122"/>
        <v>11082.95968337731</v>
      </c>
      <c r="N405" s="31">
        <f t="shared" si="131"/>
        <v>17947.777994722957</v>
      </c>
      <c r="O405" s="31">
        <v>0</v>
      </c>
      <c r="P405" s="31">
        <f t="shared" si="132"/>
        <v>17947.777994722957</v>
      </c>
      <c r="Q405" s="31">
        <f t="shared" si="133"/>
        <v>11201.929340369392</v>
      </c>
      <c r="R405" s="31">
        <f t="shared" si="123"/>
        <v>17947.777994722957</v>
      </c>
      <c r="S405" s="31">
        <f t="shared" si="134"/>
        <v>2315.842321899737</v>
      </c>
      <c r="T405" s="31">
        <v>0</v>
      </c>
      <c r="U405" s="31">
        <f t="shared" si="135"/>
        <v>2315.842321899737</v>
      </c>
      <c r="V405" s="31">
        <f t="shared" si="136"/>
        <v>1445.4102374670185</v>
      </c>
      <c r="W405" s="63">
        <f t="shared" si="124"/>
        <v>2315.842321899737</v>
      </c>
      <c r="X405" s="82">
        <v>17850.84</v>
      </c>
      <c r="Y405" s="37" t="s">
        <v>141</v>
      </c>
      <c r="Z405" s="33">
        <v>17850.84</v>
      </c>
      <c r="AA405" s="33">
        <v>10859.35</v>
      </c>
      <c r="AB405" s="33">
        <v>17850.84</v>
      </c>
      <c r="AC405" s="82">
        <v>3557.92</v>
      </c>
      <c r="AD405" s="37" t="s">
        <v>141</v>
      </c>
      <c r="AE405" s="33">
        <v>3557.92</v>
      </c>
      <c r="AF405" s="33">
        <v>1590.39</v>
      </c>
      <c r="AG405" s="98">
        <f t="shared" si="125"/>
        <v>3557.92</v>
      </c>
      <c r="AH405" s="83" t="s">
        <v>141</v>
      </c>
      <c r="AI405" s="37" t="s">
        <v>141</v>
      </c>
      <c r="AJ405" s="37" t="s">
        <v>141</v>
      </c>
      <c r="AK405" s="37" t="s">
        <v>141</v>
      </c>
      <c r="AL405" s="99" t="str">
        <f t="shared" si="126"/>
        <v>0, 00</v>
      </c>
      <c r="AM405" s="82">
        <v>10628.04</v>
      </c>
      <c r="AN405" s="37" t="s">
        <v>141</v>
      </c>
      <c r="AO405" s="33">
        <v>10628.04</v>
      </c>
      <c r="AP405" s="33">
        <v>6011.92</v>
      </c>
      <c r="AQ405" s="98">
        <f t="shared" si="137"/>
        <v>10628.04</v>
      </c>
      <c r="AR405" s="85">
        <v>483.06</v>
      </c>
      <c r="AS405" s="37" t="s">
        <v>141</v>
      </c>
      <c r="AT405" s="38">
        <v>483.06</v>
      </c>
      <c r="AU405" s="38">
        <v>386.71</v>
      </c>
      <c r="AV405" s="98">
        <f t="shared" si="127"/>
        <v>483.06</v>
      </c>
      <c r="AW405" s="71" t="s">
        <v>141</v>
      </c>
      <c r="AX405" s="37" t="s">
        <v>141</v>
      </c>
      <c r="AY405" s="37" t="s">
        <v>141</v>
      </c>
      <c r="AZ405" s="37" t="s">
        <v>141</v>
      </c>
      <c r="BA405" s="16"/>
    </row>
    <row r="406" spans="1:53" s="12" customFormat="1" ht="12.75">
      <c r="A406" s="16">
        <v>90</v>
      </c>
      <c r="B406" s="16" t="s">
        <v>98</v>
      </c>
      <c r="C406" s="13">
        <v>21</v>
      </c>
      <c r="D406" s="13">
        <v>633.1</v>
      </c>
      <c r="E406" s="33">
        <v>25930.18</v>
      </c>
      <c r="F406" s="37" t="s">
        <v>141</v>
      </c>
      <c r="G406" s="33">
        <v>25930.18</v>
      </c>
      <c r="H406" s="33">
        <v>31128.28</v>
      </c>
      <c r="I406" s="33">
        <f t="shared" si="128"/>
        <v>9167.926437994724</v>
      </c>
      <c r="J406" s="33">
        <v>0</v>
      </c>
      <c r="K406" s="31">
        <f t="shared" si="129"/>
        <v>9167.926437994724</v>
      </c>
      <c r="L406" s="31">
        <f t="shared" si="130"/>
        <v>11005.777097625329</v>
      </c>
      <c r="M406" s="31">
        <f t="shared" si="122"/>
        <v>9167.926437994724</v>
      </c>
      <c r="N406" s="31">
        <f t="shared" si="131"/>
        <v>14846.567440633245</v>
      </c>
      <c r="O406" s="31">
        <v>0</v>
      </c>
      <c r="P406" s="31">
        <f t="shared" si="132"/>
        <v>14846.567440633245</v>
      </c>
      <c r="Q406" s="31">
        <f t="shared" si="133"/>
        <v>17822.78828496042</v>
      </c>
      <c r="R406" s="31">
        <f t="shared" si="123"/>
        <v>14846.567440633245</v>
      </c>
      <c r="S406" s="31">
        <f t="shared" si="134"/>
        <v>1915.6861213720317</v>
      </c>
      <c r="T406" s="31">
        <v>0</v>
      </c>
      <c r="U406" s="31">
        <f t="shared" si="135"/>
        <v>1915.6861213720317</v>
      </c>
      <c r="V406" s="31">
        <f t="shared" si="136"/>
        <v>2299.714617414248</v>
      </c>
      <c r="W406" s="63">
        <f t="shared" si="124"/>
        <v>1915.6861213720317</v>
      </c>
      <c r="X406" s="82">
        <v>14766.24</v>
      </c>
      <c r="Y406" s="37" t="s">
        <v>141</v>
      </c>
      <c r="Z406" s="33">
        <v>14766.24</v>
      </c>
      <c r="AA406" s="33">
        <v>16634.71</v>
      </c>
      <c r="AB406" s="33">
        <v>14766.24</v>
      </c>
      <c r="AC406" s="82">
        <v>2943.16</v>
      </c>
      <c r="AD406" s="37" t="s">
        <v>141</v>
      </c>
      <c r="AE406" s="33">
        <v>2943.16</v>
      </c>
      <c r="AF406" s="33">
        <v>1044.9</v>
      </c>
      <c r="AG406" s="98">
        <f t="shared" si="125"/>
        <v>2943.16</v>
      </c>
      <c r="AH406" s="83" t="s">
        <v>141</v>
      </c>
      <c r="AI406" s="37" t="s">
        <v>141</v>
      </c>
      <c r="AJ406" s="37" t="s">
        <v>141</v>
      </c>
      <c r="AK406" s="37" t="s">
        <v>141</v>
      </c>
      <c r="AL406" s="99" t="str">
        <f t="shared" si="126"/>
        <v>0, 00</v>
      </c>
      <c r="AM406" s="82">
        <v>8791.64</v>
      </c>
      <c r="AN406" s="37" t="s">
        <v>141</v>
      </c>
      <c r="AO406" s="33">
        <v>8791.64</v>
      </c>
      <c r="AP406" s="33">
        <v>8793.76</v>
      </c>
      <c r="AQ406" s="98">
        <f t="shared" si="137"/>
        <v>8791.64</v>
      </c>
      <c r="AR406" s="85">
        <v>399.6</v>
      </c>
      <c r="AS406" s="37" t="s">
        <v>141</v>
      </c>
      <c r="AT406" s="38">
        <v>399.6</v>
      </c>
      <c r="AU406" s="38">
        <v>236.22</v>
      </c>
      <c r="AV406" s="98">
        <f t="shared" si="127"/>
        <v>399.6</v>
      </c>
      <c r="AW406" s="71" t="s">
        <v>141</v>
      </c>
      <c r="AX406" s="37" t="s">
        <v>141</v>
      </c>
      <c r="AY406" s="37" t="s">
        <v>141</v>
      </c>
      <c r="AZ406" s="37" t="s">
        <v>141</v>
      </c>
      <c r="BA406" s="16"/>
    </row>
    <row r="407" spans="1:53" s="12" customFormat="1" ht="12.75">
      <c r="A407" s="16">
        <v>91</v>
      </c>
      <c r="B407" s="16" t="s">
        <v>100</v>
      </c>
      <c r="C407" s="13">
        <v>24</v>
      </c>
      <c r="D407" s="13">
        <v>663.6</v>
      </c>
      <c r="E407" s="33">
        <v>27123.88</v>
      </c>
      <c r="F407" s="37" t="s">
        <v>141</v>
      </c>
      <c r="G407" s="33">
        <v>27123.88</v>
      </c>
      <c r="H407" s="33">
        <v>25209.7</v>
      </c>
      <c r="I407" s="33">
        <f t="shared" si="128"/>
        <v>9589.973403693934</v>
      </c>
      <c r="J407" s="33">
        <v>0</v>
      </c>
      <c r="K407" s="31">
        <f t="shared" si="129"/>
        <v>9589.973403693934</v>
      </c>
      <c r="L407" s="31">
        <f t="shared" si="130"/>
        <v>8913.192084432718</v>
      </c>
      <c r="M407" s="31">
        <f t="shared" si="122"/>
        <v>9589.973403693934</v>
      </c>
      <c r="N407" s="31">
        <f t="shared" si="131"/>
        <v>15530.031556728232</v>
      </c>
      <c r="O407" s="31">
        <v>0</v>
      </c>
      <c r="P407" s="31">
        <f t="shared" si="132"/>
        <v>15530.031556728232</v>
      </c>
      <c r="Q407" s="31">
        <f t="shared" si="133"/>
        <v>14434.049868073878</v>
      </c>
      <c r="R407" s="31">
        <f t="shared" si="123"/>
        <v>15530.031556728232</v>
      </c>
      <c r="S407" s="31">
        <f t="shared" si="134"/>
        <v>2003.8750395778368</v>
      </c>
      <c r="T407" s="31">
        <v>0</v>
      </c>
      <c r="U407" s="31">
        <f t="shared" si="135"/>
        <v>2003.8750395778368</v>
      </c>
      <c r="V407" s="31">
        <f t="shared" si="136"/>
        <v>1862.458047493404</v>
      </c>
      <c r="W407" s="63">
        <f t="shared" si="124"/>
        <v>2003.8750395778368</v>
      </c>
      <c r="X407" s="82">
        <v>15446.28</v>
      </c>
      <c r="Y407" s="37" t="s">
        <v>141</v>
      </c>
      <c r="Z407" s="33">
        <v>15446.28</v>
      </c>
      <c r="AA407" s="33">
        <v>13633.33</v>
      </c>
      <c r="AB407" s="33">
        <v>15446.28</v>
      </c>
      <c r="AC407" s="82">
        <v>3078.64</v>
      </c>
      <c r="AD407" s="37" t="s">
        <v>141</v>
      </c>
      <c r="AE407" s="33">
        <v>3078.64</v>
      </c>
      <c r="AF407" s="33">
        <v>1268.65</v>
      </c>
      <c r="AG407" s="98">
        <f t="shared" si="125"/>
        <v>3078.64</v>
      </c>
      <c r="AH407" s="83" t="s">
        <v>141</v>
      </c>
      <c r="AI407" s="37" t="s">
        <v>141</v>
      </c>
      <c r="AJ407" s="37" t="s">
        <v>141</v>
      </c>
      <c r="AK407" s="37" t="s">
        <v>141</v>
      </c>
      <c r="AL407" s="99" t="str">
        <f t="shared" si="126"/>
        <v>0, 00</v>
      </c>
      <c r="AM407" s="82">
        <v>9196.14</v>
      </c>
      <c r="AN407" s="37" t="s">
        <v>141</v>
      </c>
      <c r="AO407" s="33">
        <v>9196.14</v>
      </c>
      <c r="AP407" s="33">
        <v>7326.49</v>
      </c>
      <c r="AQ407" s="98">
        <f t="shared" si="137"/>
        <v>9196.14</v>
      </c>
      <c r="AR407" s="85">
        <v>417.99</v>
      </c>
      <c r="AS407" s="37" t="s">
        <v>141</v>
      </c>
      <c r="AT407" s="38">
        <v>417.99</v>
      </c>
      <c r="AU407" s="38">
        <v>303.01</v>
      </c>
      <c r="AV407" s="98">
        <f t="shared" si="127"/>
        <v>417.99</v>
      </c>
      <c r="AW407" s="72" t="s">
        <v>141</v>
      </c>
      <c r="AX407" s="37" t="s">
        <v>141</v>
      </c>
      <c r="AY407" s="38" t="s">
        <v>141</v>
      </c>
      <c r="AZ407" s="38" t="s">
        <v>141</v>
      </c>
      <c r="BA407" s="16"/>
    </row>
    <row r="408" spans="1:53" s="12" customFormat="1" ht="12.75">
      <c r="A408" s="16">
        <v>92</v>
      </c>
      <c r="B408" s="16" t="s">
        <v>98</v>
      </c>
      <c r="C408" s="13">
        <v>26</v>
      </c>
      <c r="D408" s="13">
        <v>616.9</v>
      </c>
      <c r="E408" s="33">
        <v>25292.5</v>
      </c>
      <c r="F408" s="37" t="s">
        <v>141</v>
      </c>
      <c r="G408" s="33">
        <v>25292.5</v>
      </c>
      <c r="H408" s="33">
        <v>25464.3</v>
      </c>
      <c r="I408" s="33">
        <f t="shared" si="128"/>
        <v>8942.467018469657</v>
      </c>
      <c r="J408" s="33">
        <v>0</v>
      </c>
      <c r="K408" s="31">
        <f t="shared" si="129"/>
        <v>8942.467018469657</v>
      </c>
      <c r="L408" s="31">
        <f t="shared" si="130"/>
        <v>9003.208970976253</v>
      </c>
      <c r="M408" s="31">
        <f t="shared" si="122"/>
        <v>8942.467018469657</v>
      </c>
      <c r="N408" s="31">
        <f t="shared" si="131"/>
        <v>14481.45778364116</v>
      </c>
      <c r="O408" s="31">
        <v>0</v>
      </c>
      <c r="P408" s="31">
        <f t="shared" si="132"/>
        <v>14481.45778364116</v>
      </c>
      <c r="Q408" s="31">
        <f t="shared" si="133"/>
        <v>14579.823482849602</v>
      </c>
      <c r="R408" s="31">
        <f t="shared" si="123"/>
        <v>14481.45778364116</v>
      </c>
      <c r="S408" s="31">
        <f t="shared" si="134"/>
        <v>1868.5751978891824</v>
      </c>
      <c r="T408" s="31">
        <v>0</v>
      </c>
      <c r="U408" s="31">
        <f t="shared" si="135"/>
        <v>1868.5751978891824</v>
      </c>
      <c r="V408" s="31">
        <f t="shared" si="136"/>
        <v>1881.2675461741426</v>
      </c>
      <c r="W408" s="63">
        <f t="shared" si="124"/>
        <v>1868.5751978891824</v>
      </c>
      <c r="X408" s="82">
        <v>14403.24</v>
      </c>
      <c r="Y408" s="37" t="s">
        <v>141</v>
      </c>
      <c r="Z408" s="33">
        <v>14403.24</v>
      </c>
      <c r="AA408" s="33">
        <v>13844.41</v>
      </c>
      <c r="AB408" s="33">
        <v>14403.24</v>
      </c>
      <c r="AC408" s="82">
        <v>2870.78</v>
      </c>
      <c r="AD408" s="37" t="s">
        <v>141</v>
      </c>
      <c r="AE408" s="33">
        <v>2870.78</v>
      </c>
      <c r="AF408" s="33">
        <v>1363.69</v>
      </c>
      <c r="AG408" s="98">
        <f t="shared" si="125"/>
        <v>2870.78</v>
      </c>
      <c r="AH408" s="85" t="s">
        <v>141</v>
      </c>
      <c r="AI408" s="37" t="s">
        <v>141</v>
      </c>
      <c r="AJ408" s="38" t="s">
        <v>141</v>
      </c>
      <c r="AK408" s="38" t="s">
        <v>141</v>
      </c>
      <c r="AL408" s="99" t="str">
        <f t="shared" si="126"/>
        <v>0, 00</v>
      </c>
      <c r="AM408" s="82">
        <v>8575.3</v>
      </c>
      <c r="AN408" s="38" t="s">
        <v>141</v>
      </c>
      <c r="AO408" s="33">
        <v>8575.3</v>
      </c>
      <c r="AP408" s="33">
        <v>7509.96</v>
      </c>
      <c r="AQ408" s="98">
        <f t="shared" si="137"/>
        <v>8575.3</v>
      </c>
      <c r="AR408" s="85">
        <v>389.79</v>
      </c>
      <c r="AS408" s="37" t="s">
        <v>141</v>
      </c>
      <c r="AT408" s="38">
        <v>389.79</v>
      </c>
      <c r="AU408" s="38">
        <v>325.63</v>
      </c>
      <c r="AV408" s="98">
        <f t="shared" si="127"/>
        <v>389.79</v>
      </c>
      <c r="AW408" s="71" t="s">
        <v>141</v>
      </c>
      <c r="AX408" s="37" t="s">
        <v>141</v>
      </c>
      <c r="AY408" s="37" t="s">
        <v>141</v>
      </c>
      <c r="AZ408" s="37" t="s">
        <v>141</v>
      </c>
      <c r="BA408" s="16"/>
    </row>
    <row r="409" spans="1:53" s="12" customFormat="1" ht="12.75">
      <c r="A409" s="16"/>
      <c r="B409" s="48" t="s">
        <v>101</v>
      </c>
      <c r="C409" s="13"/>
      <c r="D409" s="13"/>
      <c r="E409" s="36"/>
      <c r="F409" s="36"/>
      <c r="G409" s="36"/>
      <c r="H409" s="36"/>
      <c r="I409" s="33">
        <f t="shared" si="128"/>
        <v>0</v>
      </c>
      <c r="J409" s="33">
        <f>F409/3.79*1.34</f>
        <v>0</v>
      </c>
      <c r="K409" s="31">
        <f t="shared" si="129"/>
        <v>0</v>
      </c>
      <c r="L409" s="31">
        <f t="shared" si="130"/>
        <v>0</v>
      </c>
      <c r="M409" s="31">
        <f t="shared" si="122"/>
        <v>0</v>
      </c>
      <c r="N409" s="31">
        <f t="shared" si="131"/>
        <v>0</v>
      </c>
      <c r="O409" s="31">
        <f>F409/3.79*2.27</f>
        <v>0</v>
      </c>
      <c r="P409" s="31">
        <f t="shared" si="132"/>
        <v>0</v>
      </c>
      <c r="Q409" s="31">
        <f t="shared" si="133"/>
        <v>0</v>
      </c>
      <c r="R409" s="31">
        <f t="shared" si="123"/>
        <v>0</v>
      </c>
      <c r="S409" s="31">
        <f t="shared" si="134"/>
        <v>0</v>
      </c>
      <c r="T409" s="31">
        <f>F409/3.79*0.28</f>
        <v>0</v>
      </c>
      <c r="U409" s="31">
        <f t="shared" si="135"/>
        <v>0</v>
      </c>
      <c r="V409" s="31">
        <f t="shared" si="136"/>
        <v>0</v>
      </c>
      <c r="W409" s="63">
        <f t="shared" si="124"/>
        <v>0</v>
      </c>
      <c r="X409" s="80"/>
      <c r="Y409" s="36"/>
      <c r="Z409" s="36"/>
      <c r="AA409" s="36"/>
      <c r="AB409" s="36"/>
      <c r="AC409" s="80"/>
      <c r="AD409" s="36"/>
      <c r="AE409" s="36"/>
      <c r="AF409" s="36"/>
      <c r="AG409" s="98">
        <f t="shared" si="125"/>
        <v>0</v>
      </c>
      <c r="AH409" s="80"/>
      <c r="AI409" s="36"/>
      <c r="AJ409" s="36"/>
      <c r="AK409" s="36"/>
      <c r="AL409" s="99">
        <f t="shared" si="126"/>
        <v>0</v>
      </c>
      <c r="AM409" s="80"/>
      <c r="AN409" s="36"/>
      <c r="AO409" s="36"/>
      <c r="AP409" s="36"/>
      <c r="AQ409" s="98">
        <f t="shared" si="137"/>
        <v>0</v>
      </c>
      <c r="AR409" s="80"/>
      <c r="AS409" s="36"/>
      <c r="AT409" s="36"/>
      <c r="AU409" s="36"/>
      <c r="AV409" s="102"/>
      <c r="AW409" s="69"/>
      <c r="AX409" s="36"/>
      <c r="AY409" s="36"/>
      <c r="AZ409" s="36"/>
      <c r="BA409" s="16"/>
    </row>
    <row r="410" spans="1:53" s="12" customFormat="1" ht="12.75">
      <c r="A410" s="16">
        <v>93</v>
      </c>
      <c r="B410" s="16" t="s">
        <v>102</v>
      </c>
      <c r="C410" s="13">
        <v>5</v>
      </c>
      <c r="D410" s="13">
        <v>189</v>
      </c>
      <c r="E410" s="33">
        <v>10539.92</v>
      </c>
      <c r="F410" s="37" t="s">
        <v>141</v>
      </c>
      <c r="G410" s="33">
        <v>10539.92</v>
      </c>
      <c r="H410" s="33">
        <v>9557.47</v>
      </c>
      <c r="I410" s="33">
        <f t="shared" si="128"/>
        <v>3726.5152506596305</v>
      </c>
      <c r="J410" s="33">
        <v>0</v>
      </c>
      <c r="K410" s="31">
        <f t="shared" si="129"/>
        <v>3726.5152506596305</v>
      </c>
      <c r="L410" s="31">
        <f t="shared" si="130"/>
        <v>3379.158258575198</v>
      </c>
      <c r="M410" s="31">
        <f t="shared" si="122"/>
        <v>3726.5152506596305</v>
      </c>
      <c r="N410" s="31">
        <f t="shared" si="131"/>
        <v>6034.729920844326</v>
      </c>
      <c r="O410" s="31">
        <v>0</v>
      </c>
      <c r="P410" s="31">
        <f t="shared" si="132"/>
        <v>6034.729920844326</v>
      </c>
      <c r="Q410" s="31">
        <f t="shared" si="133"/>
        <v>5472.218970976252</v>
      </c>
      <c r="R410" s="31">
        <f t="shared" si="123"/>
        <v>6034.729920844326</v>
      </c>
      <c r="S410" s="31">
        <f t="shared" si="134"/>
        <v>778.6748284960422</v>
      </c>
      <c r="T410" s="31">
        <v>0</v>
      </c>
      <c r="U410" s="31">
        <f t="shared" si="135"/>
        <v>778.6748284960422</v>
      </c>
      <c r="V410" s="31">
        <f t="shared" si="136"/>
        <v>706.0927704485488</v>
      </c>
      <c r="W410" s="63">
        <f t="shared" si="124"/>
        <v>778.6748284960422</v>
      </c>
      <c r="X410" s="83" t="s">
        <v>141</v>
      </c>
      <c r="Y410" s="37" t="s">
        <v>141</v>
      </c>
      <c r="Z410" s="37" t="s">
        <v>141</v>
      </c>
      <c r="AA410" s="37" t="s">
        <v>141</v>
      </c>
      <c r="AB410" s="37" t="s">
        <v>141</v>
      </c>
      <c r="AC410" s="80">
        <v>687.64</v>
      </c>
      <c r="AD410" s="37" t="s">
        <v>141</v>
      </c>
      <c r="AE410" s="36">
        <v>687.64</v>
      </c>
      <c r="AF410" s="36">
        <v>453.26</v>
      </c>
      <c r="AG410" s="98">
        <f t="shared" si="125"/>
        <v>687.64</v>
      </c>
      <c r="AH410" s="83">
        <v>914.74</v>
      </c>
      <c r="AI410" s="37" t="s">
        <v>141</v>
      </c>
      <c r="AJ410" s="37">
        <v>914.74</v>
      </c>
      <c r="AK410" s="37">
        <v>894.29</v>
      </c>
      <c r="AL410" s="99">
        <f t="shared" si="126"/>
        <v>914.74</v>
      </c>
      <c r="AM410" s="82">
        <v>2054.12</v>
      </c>
      <c r="AN410" s="37" t="s">
        <v>141</v>
      </c>
      <c r="AO410" s="33">
        <v>2054.12</v>
      </c>
      <c r="AP410" s="33">
        <v>1754.32</v>
      </c>
      <c r="AQ410" s="98">
        <f t="shared" si="137"/>
        <v>2054.12</v>
      </c>
      <c r="AR410" s="83" t="s">
        <v>141</v>
      </c>
      <c r="AS410" s="37" t="s">
        <v>141</v>
      </c>
      <c r="AT410" s="37" t="s">
        <v>141</v>
      </c>
      <c r="AU410" s="37" t="s">
        <v>141</v>
      </c>
      <c r="AV410" s="98" t="str">
        <f aca="true" t="shared" si="138" ref="AV410:AV442">AT410</f>
        <v>0, 00</v>
      </c>
      <c r="AW410" s="71" t="s">
        <v>141</v>
      </c>
      <c r="AX410" s="37" t="s">
        <v>141</v>
      </c>
      <c r="AY410" s="37" t="s">
        <v>141</v>
      </c>
      <c r="AZ410" s="37" t="s">
        <v>141</v>
      </c>
      <c r="BA410" s="16"/>
    </row>
    <row r="411" spans="1:53" s="12" customFormat="1" ht="12.75">
      <c r="A411" s="16">
        <v>94</v>
      </c>
      <c r="B411" s="16" t="s">
        <v>103</v>
      </c>
      <c r="C411" s="13">
        <v>23</v>
      </c>
      <c r="D411" s="13">
        <v>153</v>
      </c>
      <c r="E411" s="33">
        <v>11414.76</v>
      </c>
      <c r="F411" s="37" t="s">
        <v>141</v>
      </c>
      <c r="G411" s="33">
        <v>11414.76</v>
      </c>
      <c r="H411" s="33">
        <v>7375.02</v>
      </c>
      <c r="I411" s="33">
        <f t="shared" si="128"/>
        <v>4035.8254353562006</v>
      </c>
      <c r="J411" s="33">
        <v>0</v>
      </c>
      <c r="K411" s="31">
        <f t="shared" si="129"/>
        <v>4035.8254353562006</v>
      </c>
      <c r="L411" s="31">
        <f t="shared" si="130"/>
        <v>2607.5268601583116</v>
      </c>
      <c r="M411" s="31">
        <f t="shared" si="122"/>
        <v>4035.8254353562006</v>
      </c>
      <c r="N411" s="31">
        <f t="shared" si="131"/>
        <v>6535.627757255937</v>
      </c>
      <c r="O411" s="31">
        <v>0</v>
      </c>
      <c r="P411" s="31">
        <f t="shared" si="132"/>
        <v>6535.627757255937</v>
      </c>
      <c r="Q411" s="31">
        <f t="shared" si="133"/>
        <v>4222.636781002639</v>
      </c>
      <c r="R411" s="31">
        <f t="shared" si="123"/>
        <v>6535.627757255937</v>
      </c>
      <c r="S411" s="31">
        <f t="shared" si="134"/>
        <v>843.3068073878629</v>
      </c>
      <c r="T411" s="31">
        <v>0</v>
      </c>
      <c r="U411" s="31">
        <f t="shared" si="135"/>
        <v>843.3068073878629</v>
      </c>
      <c r="V411" s="31">
        <f t="shared" si="136"/>
        <v>544.8563588390502</v>
      </c>
      <c r="W411" s="63">
        <f t="shared" si="124"/>
        <v>843.3068073878629</v>
      </c>
      <c r="X411" s="83" t="s">
        <v>141</v>
      </c>
      <c r="Y411" s="37" t="s">
        <v>141</v>
      </c>
      <c r="Z411" s="37" t="s">
        <v>141</v>
      </c>
      <c r="AA411" s="37" t="s">
        <v>141</v>
      </c>
      <c r="AB411" s="37" t="s">
        <v>141</v>
      </c>
      <c r="AC411" s="80">
        <v>744.74</v>
      </c>
      <c r="AD411" s="37" t="s">
        <v>141</v>
      </c>
      <c r="AE411" s="36">
        <v>744.74</v>
      </c>
      <c r="AF411" s="36">
        <v>80.93</v>
      </c>
      <c r="AG411" s="98">
        <f t="shared" si="125"/>
        <v>744.74</v>
      </c>
      <c r="AH411" s="83" t="s">
        <v>141</v>
      </c>
      <c r="AI411" s="37" t="s">
        <v>141</v>
      </c>
      <c r="AJ411" s="37" t="s">
        <v>141</v>
      </c>
      <c r="AK411" s="37" t="s">
        <v>141</v>
      </c>
      <c r="AL411" s="99" t="str">
        <f t="shared" si="126"/>
        <v>0, 00</v>
      </c>
      <c r="AM411" s="82">
        <v>2224.54</v>
      </c>
      <c r="AN411" s="37" t="s">
        <v>141</v>
      </c>
      <c r="AO411" s="33">
        <v>2224.54</v>
      </c>
      <c r="AP411" s="33">
        <v>1181.31</v>
      </c>
      <c r="AQ411" s="98">
        <f t="shared" si="137"/>
        <v>2224.54</v>
      </c>
      <c r="AR411" s="83" t="s">
        <v>141</v>
      </c>
      <c r="AS411" s="37" t="s">
        <v>141</v>
      </c>
      <c r="AT411" s="37" t="s">
        <v>141</v>
      </c>
      <c r="AU411" s="37" t="s">
        <v>141</v>
      </c>
      <c r="AV411" s="98" t="str">
        <f t="shared" si="138"/>
        <v>0, 00</v>
      </c>
      <c r="AW411" s="71" t="s">
        <v>141</v>
      </c>
      <c r="AX411" s="37" t="s">
        <v>141</v>
      </c>
      <c r="AY411" s="37" t="s">
        <v>141</v>
      </c>
      <c r="AZ411" s="37" t="s">
        <v>141</v>
      </c>
      <c r="BA411" s="16"/>
    </row>
    <row r="412" spans="1:53" s="12" customFormat="1" ht="12.75">
      <c r="A412" s="16">
        <v>95</v>
      </c>
      <c r="B412" s="16" t="s">
        <v>104</v>
      </c>
      <c r="C412" s="13">
        <v>5</v>
      </c>
      <c r="D412" s="13">
        <v>170</v>
      </c>
      <c r="E412" s="33">
        <v>11594</v>
      </c>
      <c r="F412" s="37" t="s">
        <v>141</v>
      </c>
      <c r="G412" s="33">
        <v>11594</v>
      </c>
      <c r="H412" s="33">
        <v>11619.65</v>
      </c>
      <c r="I412" s="33">
        <f t="shared" si="128"/>
        <v>4099.197889182058</v>
      </c>
      <c r="J412" s="33">
        <v>0</v>
      </c>
      <c r="K412" s="31">
        <f t="shared" si="129"/>
        <v>4099.197889182058</v>
      </c>
      <c r="L412" s="31">
        <f t="shared" si="130"/>
        <v>4108.266754617414</v>
      </c>
      <c r="M412" s="31">
        <f t="shared" si="122"/>
        <v>4099.197889182058</v>
      </c>
      <c r="N412" s="31">
        <f t="shared" si="131"/>
        <v>6638.253298153034</v>
      </c>
      <c r="O412" s="31">
        <v>0</v>
      </c>
      <c r="P412" s="31">
        <f t="shared" si="132"/>
        <v>6638.253298153034</v>
      </c>
      <c r="Q412" s="31">
        <f t="shared" si="133"/>
        <v>6652.93944591029</v>
      </c>
      <c r="R412" s="31">
        <f t="shared" si="123"/>
        <v>6638.253298153034</v>
      </c>
      <c r="S412" s="31">
        <f t="shared" si="134"/>
        <v>856.5488126649077</v>
      </c>
      <c r="T412" s="31">
        <v>0</v>
      </c>
      <c r="U412" s="31">
        <f t="shared" si="135"/>
        <v>856.5488126649077</v>
      </c>
      <c r="V412" s="31">
        <f t="shared" si="136"/>
        <v>858.4437994722955</v>
      </c>
      <c r="W412" s="63">
        <f t="shared" si="124"/>
        <v>856.5488126649077</v>
      </c>
      <c r="X412" s="83" t="s">
        <v>141</v>
      </c>
      <c r="Y412" s="37" t="s">
        <v>141</v>
      </c>
      <c r="Z412" s="37" t="s">
        <v>141</v>
      </c>
      <c r="AA412" s="37" t="s">
        <v>141</v>
      </c>
      <c r="AB412" s="37" t="s">
        <v>141</v>
      </c>
      <c r="AC412" s="80">
        <v>829.18</v>
      </c>
      <c r="AD412" s="37" t="s">
        <v>141</v>
      </c>
      <c r="AE412" s="36">
        <v>829.18</v>
      </c>
      <c r="AF412" s="36">
        <v>626.16</v>
      </c>
      <c r="AG412" s="98">
        <f t="shared" si="125"/>
        <v>829.18</v>
      </c>
      <c r="AH412" s="83" t="s">
        <v>141</v>
      </c>
      <c r="AI412" s="37" t="s">
        <v>141</v>
      </c>
      <c r="AJ412" s="37" t="s">
        <v>141</v>
      </c>
      <c r="AK412" s="37" t="s">
        <v>141</v>
      </c>
      <c r="AL412" s="99" t="str">
        <f t="shared" si="126"/>
        <v>0, 00</v>
      </c>
      <c r="AM412" s="82">
        <v>2305.3</v>
      </c>
      <c r="AN412" s="37" t="s">
        <v>141</v>
      </c>
      <c r="AO412" s="33">
        <v>2305.3</v>
      </c>
      <c r="AP412" s="33">
        <v>2178.58</v>
      </c>
      <c r="AQ412" s="98">
        <f t="shared" si="137"/>
        <v>2305.3</v>
      </c>
      <c r="AR412" s="83" t="s">
        <v>141</v>
      </c>
      <c r="AS412" s="37" t="s">
        <v>141</v>
      </c>
      <c r="AT412" s="37" t="s">
        <v>141</v>
      </c>
      <c r="AU412" s="37" t="s">
        <v>141</v>
      </c>
      <c r="AV412" s="98" t="str">
        <f t="shared" si="138"/>
        <v>0, 00</v>
      </c>
      <c r="AW412" s="71" t="s">
        <v>141</v>
      </c>
      <c r="AX412" s="37" t="s">
        <v>141</v>
      </c>
      <c r="AY412" s="37" t="s">
        <v>141</v>
      </c>
      <c r="AZ412" s="37" t="s">
        <v>141</v>
      </c>
      <c r="BA412" s="16"/>
    </row>
    <row r="413" spans="1:53" s="12" customFormat="1" ht="12.75">
      <c r="A413" s="16">
        <v>96</v>
      </c>
      <c r="B413" s="16" t="s">
        <v>104</v>
      </c>
      <c r="C413" s="13">
        <v>6</v>
      </c>
      <c r="D413" s="13">
        <v>197.3</v>
      </c>
      <c r="E413" s="33">
        <v>12366.38</v>
      </c>
      <c r="F413" s="37" t="s">
        <v>141</v>
      </c>
      <c r="G413" s="33">
        <v>12366.38</v>
      </c>
      <c r="H413" s="33">
        <v>3648.69</v>
      </c>
      <c r="I413" s="33">
        <f t="shared" si="128"/>
        <v>4372.282110817941</v>
      </c>
      <c r="J413" s="33">
        <v>0</v>
      </c>
      <c r="K413" s="31">
        <f t="shared" si="129"/>
        <v>4372.282110817941</v>
      </c>
      <c r="L413" s="31">
        <f t="shared" si="130"/>
        <v>1290.0381530343009</v>
      </c>
      <c r="M413" s="31">
        <f t="shared" si="122"/>
        <v>4372.282110817941</v>
      </c>
      <c r="N413" s="31">
        <f t="shared" si="131"/>
        <v>7080.486701846965</v>
      </c>
      <c r="O413" s="31">
        <v>0</v>
      </c>
      <c r="P413" s="31">
        <f t="shared" si="132"/>
        <v>7080.486701846965</v>
      </c>
      <c r="Q413" s="31">
        <f t="shared" si="133"/>
        <v>2089.091635883905</v>
      </c>
      <c r="R413" s="31">
        <f t="shared" si="123"/>
        <v>7080.486701846965</v>
      </c>
      <c r="S413" s="31">
        <f t="shared" si="134"/>
        <v>913.6111873350924</v>
      </c>
      <c r="T413" s="31">
        <v>0</v>
      </c>
      <c r="U413" s="31">
        <f t="shared" si="135"/>
        <v>913.6111873350924</v>
      </c>
      <c r="V413" s="31">
        <f t="shared" si="136"/>
        <v>269.5602110817942</v>
      </c>
      <c r="W413" s="63">
        <f t="shared" si="124"/>
        <v>913.6111873350924</v>
      </c>
      <c r="X413" s="83" t="s">
        <v>141</v>
      </c>
      <c r="Y413" s="37" t="s">
        <v>141</v>
      </c>
      <c r="Z413" s="37" t="s">
        <v>141</v>
      </c>
      <c r="AA413" s="37" t="s">
        <v>141</v>
      </c>
      <c r="AB413" s="37" t="s">
        <v>141</v>
      </c>
      <c r="AC413" s="80">
        <v>911.76</v>
      </c>
      <c r="AD413" s="37" t="s">
        <v>141</v>
      </c>
      <c r="AE413" s="36">
        <v>911.76</v>
      </c>
      <c r="AF413" s="36">
        <v>117.99</v>
      </c>
      <c r="AG413" s="98">
        <f t="shared" si="125"/>
        <v>911.76</v>
      </c>
      <c r="AH413" s="83" t="s">
        <v>141</v>
      </c>
      <c r="AI413" s="37" t="s">
        <v>141</v>
      </c>
      <c r="AJ413" s="37" t="s">
        <v>141</v>
      </c>
      <c r="AK413" s="37" t="s">
        <v>141</v>
      </c>
      <c r="AL413" s="99" t="str">
        <f t="shared" si="126"/>
        <v>0, 00</v>
      </c>
      <c r="AM413" s="82">
        <v>2534.86</v>
      </c>
      <c r="AN413" s="37" t="s">
        <v>141</v>
      </c>
      <c r="AO413" s="33">
        <v>2534.86</v>
      </c>
      <c r="AP413" s="36">
        <v>635.57</v>
      </c>
      <c r="AQ413" s="98">
        <f t="shared" si="137"/>
        <v>2534.86</v>
      </c>
      <c r="AR413" s="83" t="s">
        <v>141</v>
      </c>
      <c r="AS413" s="37" t="s">
        <v>141</v>
      </c>
      <c r="AT413" s="37" t="s">
        <v>141</v>
      </c>
      <c r="AU413" s="37" t="s">
        <v>141</v>
      </c>
      <c r="AV413" s="98" t="str">
        <f t="shared" si="138"/>
        <v>0, 00</v>
      </c>
      <c r="AW413" s="71" t="s">
        <v>141</v>
      </c>
      <c r="AX413" s="37" t="s">
        <v>141</v>
      </c>
      <c r="AY413" s="37" t="s">
        <v>141</v>
      </c>
      <c r="AZ413" s="37" t="s">
        <v>141</v>
      </c>
      <c r="BA413" s="16"/>
    </row>
    <row r="414" spans="1:53" s="12" customFormat="1" ht="12.75">
      <c r="A414" s="16">
        <v>97</v>
      </c>
      <c r="B414" s="16" t="s">
        <v>77</v>
      </c>
      <c r="C414" s="13">
        <v>3</v>
      </c>
      <c r="D414" s="13">
        <v>106.7</v>
      </c>
      <c r="E414" s="33">
        <v>8861.44</v>
      </c>
      <c r="F414" s="37" t="s">
        <v>141</v>
      </c>
      <c r="G414" s="33">
        <v>8861.44</v>
      </c>
      <c r="H414" s="38">
        <v>5053.99</v>
      </c>
      <c r="I414" s="33">
        <f t="shared" si="128"/>
        <v>3133.0684960422163</v>
      </c>
      <c r="J414" s="33">
        <v>0</v>
      </c>
      <c r="K414" s="31">
        <f t="shared" si="129"/>
        <v>3133.0684960422163</v>
      </c>
      <c r="L414" s="31">
        <f t="shared" si="130"/>
        <v>1786.898839050132</v>
      </c>
      <c r="M414" s="31">
        <f t="shared" si="122"/>
        <v>3133.0684960422163</v>
      </c>
      <c r="N414" s="31">
        <f t="shared" si="131"/>
        <v>5073.700474934037</v>
      </c>
      <c r="O414" s="31">
        <v>0</v>
      </c>
      <c r="P414" s="31">
        <f t="shared" si="132"/>
        <v>5073.700474934037</v>
      </c>
      <c r="Q414" s="31">
        <f t="shared" si="133"/>
        <v>2893.7093139841686</v>
      </c>
      <c r="R414" s="31">
        <f t="shared" si="123"/>
        <v>5073.700474934037</v>
      </c>
      <c r="S414" s="31">
        <f t="shared" si="134"/>
        <v>654.6710290237468</v>
      </c>
      <c r="T414" s="31">
        <v>0</v>
      </c>
      <c r="U414" s="31">
        <f t="shared" si="135"/>
        <v>654.6710290237468</v>
      </c>
      <c r="V414" s="31">
        <f t="shared" si="136"/>
        <v>373.38184696569925</v>
      </c>
      <c r="W414" s="63">
        <f t="shared" si="124"/>
        <v>654.6710290237468</v>
      </c>
      <c r="X414" s="83" t="s">
        <v>141</v>
      </c>
      <c r="Y414" s="37" t="s">
        <v>141</v>
      </c>
      <c r="Z414" s="37" t="s">
        <v>141</v>
      </c>
      <c r="AA414" s="37" t="s">
        <v>141</v>
      </c>
      <c r="AB414" s="37" t="s">
        <v>141</v>
      </c>
      <c r="AC414" s="83">
        <v>578.16</v>
      </c>
      <c r="AD414" s="37" t="s">
        <v>141</v>
      </c>
      <c r="AE414" s="37">
        <v>578.16</v>
      </c>
      <c r="AF414" s="37">
        <v>51.65</v>
      </c>
      <c r="AG414" s="98">
        <f t="shared" si="125"/>
        <v>578.16</v>
      </c>
      <c r="AH414" s="83" t="s">
        <v>141</v>
      </c>
      <c r="AI414" s="37" t="s">
        <v>141</v>
      </c>
      <c r="AJ414" s="37" t="s">
        <v>141</v>
      </c>
      <c r="AK414" s="37" t="s">
        <v>141</v>
      </c>
      <c r="AL414" s="99" t="str">
        <f t="shared" si="126"/>
        <v>0, 00</v>
      </c>
      <c r="AM414" s="85">
        <v>1727.1</v>
      </c>
      <c r="AN414" s="37" t="s">
        <v>141</v>
      </c>
      <c r="AO414" s="33">
        <v>1727.1</v>
      </c>
      <c r="AP414" s="38">
        <v>804.36</v>
      </c>
      <c r="AQ414" s="98">
        <f t="shared" si="137"/>
        <v>1727.1</v>
      </c>
      <c r="AR414" s="83" t="s">
        <v>141</v>
      </c>
      <c r="AS414" s="37" t="s">
        <v>141</v>
      </c>
      <c r="AT414" s="37" t="s">
        <v>141</v>
      </c>
      <c r="AU414" s="37" t="s">
        <v>141</v>
      </c>
      <c r="AV414" s="98" t="str">
        <f t="shared" si="138"/>
        <v>0, 00</v>
      </c>
      <c r="AW414" s="71" t="s">
        <v>141</v>
      </c>
      <c r="AX414" s="37" t="s">
        <v>141</v>
      </c>
      <c r="AY414" s="37" t="s">
        <v>141</v>
      </c>
      <c r="AZ414" s="37" t="s">
        <v>141</v>
      </c>
      <c r="BA414" s="16"/>
    </row>
    <row r="415" spans="1:53" s="12" customFormat="1" ht="12.75">
      <c r="A415" s="16">
        <v>98</v>
      </c>
      <c r="B415" s="16" t="s">
        <v>15</v>
      </c>
      <c r="C415" s="13">
        <v>5</v>
      </c>
      <c r="D415" s="13">
        <v>120.1</v>
      </c>
      <c r="E415" s="37" t="s">
        <v>141</v>
      </c>
      <c r="F415" s="37" t="s">
        <v>141</v>
      </c>
      <c r="G415" s="37" t="s">
        <v>141</v>
      </c>
      <c r="H415" s="37" t="s">
        <v>141</v>
      </c>
      <c r="I415" s="33">
        <v>0</v>
      </c>
      <c r="J415" s="33">
        <v>0</v>
      </c>
      <c r="K415" s="31">
        <v>0</v>
      </c>
      <c r="L415" s="31">
        <v>0</v>
      </c>
      <c r="M415" s="31">
        <f t="shared" si="122"/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f t="shared" si="123"/>
        <v>0</v>
      </c>
      <c r="S415" s="31">
        <v>0</v>
      </c>
      <c r="T415" s="31">
        <v>0</v>
      </c>
      <c r="U415" s="31">
        <v>0</v>
      </c>
      <c r="V415" s="31">
        <v>0</v>
      </c>
      <c r="W415" s="63">
        <f t="shared" si="124"/>
        <v>0</v>
      </c>
      <c r="X415" s="83" t="s">
        <v>141</v>
      </c>
      <c r="Y415" s="37" t="s">
        <v>141</v>
      </c>
      <c r="Z415" s="37" t="s">
        <v>141</v>
      </c>
      <c r="AA415" s="37" t="s">
        <v>141</v>
      </c>
      <c r="AB415" s="37" t="s">
        <v>141</v>
      </c>
      <c r="AC415" s="83" t="s">
        <v>141</v>
      </c>
      <c r="AD415" s="37" t="s">
        <v>141</v>
      </c>
      <c r="AE415" s="37" t="s">
        <v>141</v>
      </c>
      <c r="AF415" s="37" t="s">
        <v>141</v>
      </c>
      <c r="AG415" s="98" t="str">
        <f t="shared" si="125"/>
        <v>0, 00</v>
      </c>
      <c r="AH415" s="82">
        <v>1262.04</v>
      </c>
      <c r="AI415" s="37" t="s">
        <v>141</v>
      </c>
      <c r="AJ415" s="33">
        <v>1262.04</v>
      </c>
      <c r="AK415" s="37" t="s">
        <v>141</v>
      </c>
      <c r="AL415" s="99">
        <f t="shared" si="126"/>
        <v>1262.04</v>
      </c>
      <c r="AM415" s="85" t="s">
        <v>141</v>
      </c>
      <c r="AN415" s="37" t="s">
        <v>141</v>
      </c>
      <c r="AO415" s="38" t="s">
        <v>141</v>
      </c>
      <c r="AP415" s="37" t="s">
        <v>141</v>
      </c>
      <c r="AQ415" s="98" t="str">
        <f t="shared" si="137"/>
        <v>0, 00</v>
      </c>
      <c r="AR415" s="83" t="s">
        <v>141</v>
      </c>
      <c r="AS415" s="37" t="s">
        <v>141</v>
      </c>
      <c r="AT415" s="37" t="s">
        <v>141</v>
      </c>
      <c r="AU415" s="37" t="s">
        <v>141</v>
      </c>
      <c r="AV415" s="98" t="str">
        <f t="shared" si="138"/>
        <v>0, 00</v>
      </c>
      <c r="AW415" s="71" t="s">
        <v>141</v>
      </c>
      <c r="AX415" s="37" t="s">
        <v>141</v>
      </c>
      <c r="AY415" s="37" t="s">
        <v>141</v>
      </c>
      <c r="AZ415" s="37" t="s">
        <v>141</v>
      </c>
      <c r="BA415" s="16"/>
    </row>
    <row r="416" spans="1:53" s="12" customFormat="1" ht="12.75">
      <c r="A416" s="16">
        <v>99</v>
      </c>
      <c r="B416" s="16" t="s">
        <v>15</v>
      </c>
      <c r="C416" s="13">
        <v>7</v>
      </c>
      <c r="D416" s="13">
        <v>111.8</v>
      </c>
      <c r="E416" s="39">
        <v>5803.44</v>
      </c>
      <c r="F416" s="37" t="s">
        <v>141</v>
      </c>
      <c r="G416" s="33">
        <v>5803.44</v>
      </c>
      <c r="H416" s="33">
        <v>7155.76</v>
      </c>
      <c r="I416" s="33">
        <f t="shared" si="128"/>
        <v>2051.8758839050133</v>
      </c>
      <c r="J416" s="33">
        <v>0</v>
      </c>
      <c r="K416" s="31">
        <f t="shared" si="129"/>
        <v>2051.8758839050133</v>
      </c>
      <c r="L416" s="31">
        <f t="shared" si="130"/>
        <v>2530.004854881267</v>
      </c>
      <c r="M416" s="31">
        <f t="shared" si="122"/>
        <v>2051.8758839050133</v>
      </c>
      <c r="N416" s="31">
        <f t="shared" si="131"/>
        <v>3322.8139313984166</v>
      </c>
      <c r="O416" s="31">
        <v>0</v>
      </c>
      <c r="P416" s="31">
        <f t="shared" si="132"/>
        <v>3322.8139313984166</v>
      </c>
      <c r="Q416" s="31">
        <f t="shared" si="133"/>
        <v>4097.097414248021</v>
      </c>
      <c r="R416" s="31">
        <f t="shared" si="123"/>
        <v>3322.8139313984166</v>
      </c>
      <c r="S416" s="31">
        <f t="shared" si="134"/>
        <v>428.75018469656993</v>
      </c>
      <c r="T416" s="31">
        <v>0</v>
      </c>
      <c r="U416" s="31">
        <f t="shared" si="135"/>
        <v>428.75018469656993</v>
      </c>
      <c r="V416" s="31">
        <f t="shared" si="136"/>
        <v>528.6577308707125</v>
      </c>
      <c r="W416" s="63">
        <f t="shared" si="124"/>
        <v>428.75018469656993</v>
      </c>
      <c r="X416" s="83" t="s">
        <v>141</v>
      </c>
      <c r="Y416" s="37" t="s">
        <v>141</v>
      </c>
      <c r="Z416" s="37" t="s">
        <v>141</v>
      </c>
      <c r="AA416" s="37" t="s">
        <v>141</v>
      </c>
      <c r="AB416" s="37" t="s">
        <v>141</v>
      </c>
      <c r="AC416" s="83">
        <v>378.62</v>
      </c>
      <c r="AD416" s="37" t="s">
        <v>141</v>
      </c>
      <c r="AE416" s="37">
        <v>378.62</v>
      </c>
      <c r="AF416" s="37" t="s">
        <v>141</v>
      </c>
      <c r="AG416" s="98">
        <f t="shared" si="125"/>
        <v>378.62</v>
      </c>
      <c r="AH416" s="82">
        <v>1692</v>
      </c>
      <c r="AI416" s="37" t="s">
        <v>141</v>
      </c>
      <c r="AJ416" s="33">
        <v>1692</v>
      </c>
      <c r="AK416" s="33">
        <v>1637.67</v>
      </c>
      <c r="AL416" s="99">
        <f t="shared" si="126"/>
        <v>1692</v>
      </c>
      <c r="AM416" s="82">
        <v>1130.92</v>
      </c>
      <c r="AN416" s="37" t="s">
        <v>141</v>
      </c>
      <c r="AO416" s="33">
        <v>1130.92</v>
      </c>
      <c r="AP416" s="33">
        <v>1368.4</v>
      </c>
      <c r="AQ416" s="98">
        <f t="shared" si="137"/>
        <v>1130.92</v>
      </c>
      <c r="AR416" s="83" t="s">
        <v>141</v>
      </c>
      <c r="AS416" s="37" t="s">
        <v>141</v>
      </c>
      <c r="AT416" s="37" t="s">
        <v>141</v>
      </c>
      <c r="AU416" s="37" t="s">
        <v>141</v>
      </c>
      <c r="AV416" s="98" t="str">
        <f t="shared" si="138"/>
        <v>0, 00</v>
      </c>
      <c r="AW416" s="71" t="s">
        <v>141</v>
      </c>
      <c r="AX416" s="37" t="s">
        <v>141</v>
      </c>
      <c r="AY416" s="37" t="s">
        <v>141</v>
      </c>
      <c r="AZ416" s="37" t="s">
        <v>141</v>
      </c>
      <c r="BA416" s="16"/>
    </row>
    <row r="417" spans="1:53" s="12" customFormat="1" ht="12.75">
      <c r="A417" s="16">
        <v>100</v>
      </c>
      <c r="B417" s="16" t="s">
        <v>77</v>
      </c>
      <c r="C417" s="13">
        <v>9</v>
      </c>
      <c r="D417" s="13">
        <v>104.6</v>
      </c>
      <c r="E417" s="33">
        <v>3698.24</v>
      </c>
      <c r="F417" s="37" t="s">
        <v>141</v>
      </c>
      <c r="G417" s="33">
        <v>3698.24</v>
      </c>
      <c r="H417" s="33">
        <v>1671.76</v>
      </c>
      <c r="I417" s="33">
        <f t="shared" si="128"/>
        <v>1307.5571503957783</v>
      </c>
      <c r="J417" s="33">
        <v>0</v>
      </c>
      <c r="K417" s="31">
        <f t="shared" si="129"/>
        <v>1307.5571503957783</v>
      </c>
      <c r="L417" s="31">
        <f t="shared" si="130"/>
        <v>591.0708179419526</v>
      </c>
      <c r="M417" s="31">
        <f t="shared" si="122"/>
        <v>1307.5571503957783</v>
      </c>
      <c r="N417" s="31">
        <f t="shared" si="131"/>
        <v>2117.461952506596</v>
      </c>
      <c r="O417" s="31">
        <v>0</v>
      </c>
      <c r="P417" s="31">
        <f t="shared" si="132"/>
        <v>2117.461952506596</v>
      </c>
      <c r="Q417" s="31">
        <f t="shared" si="133"/>
        <v>957.1818469656992</v>
      </c>
      <c r="R417" s="31">
        <f t="shared" si="123"/>
        <v>2117.461952506596</v>
      </c>
      <c r="S417" s="31">
        <f t="shared" si="134"/>
        <v>273.2208970976253</v>
      </c>
      <c r="T417" s="31">
        <v>0</v>
      </c>
      <c r="U417" s="31">
        <f t="shared" si="135"/>
        <v>273.2208970976253</v>
      </c>
      <c r="V417" s="31">
        <f t="shared" si="136"/>
        <v>123.5073350923483</v>
      </c>
      <c r="W417" s="63">
        <f t="shared" si="124"/>
        <v>273.2208970976253</v>
      </c>
      <c r="X417" s="83" t="s">
        <v>141</v>
      </c>
      <c r="Y417" s="37" t="s">
        <v>141</v>
      </c>
      <c r="Z417" s="37" t="s">
        <v>141</v>
      </c>
      <c r="AA417" s="37" t="s">
        <v>141</v>
      </c>
      <c r="AB417" s="37" t="s">
        <v>141</v>
      </c>
      <c r="AC417" s="80">
        <v>241.28</v>
      </c>
      <c r="AD417" s="37" t="s">
        <v>141</v>
      </c>
      <c r="AE417" s="36">
        <v>241.28</v>
      </c>
      <c r="AF417" s="37" t="s">
        <v>141</v>
      </c>
      <c r="AG417" s="98">
        <f t="shared" si="125"/>
        <v>241.28</v>
      </c>
      <c r="AH417" s="82">
        <v>2115</v>
      </c>
      <c r="AI417" s="37" t="s">
        <v>141</v>
      </c>
      <c r="AJ417" s="33">
        <v>2115</v>
      </c>
      <c r="AK417" s="37">
        <v>423</v>
      </c>
      <c r="AL417" s="99">
        <f t="shared" si="126"/>
        <v>2115</v>
      </c>
      <c r="AM417" s="80">
        <v>720.72</v>
      </c>
      <c r="AN417" s="37" t="s">
        <v>141</v>
      </c>
      <c r="AO417" s="36">
        <v>720.72</v>
      </c>
      <c r="AP417" s="36">
        <v>257.24</v>
      </c>
      <c r="AQ417" s="98">
        <f t="shared" si="137"/>
        <v>720.72</v>
      </c>
      <c r="AR417" s="83" t="s">
        <v>141</v>
      </c>
      <c r="AS417" s="37" t="s">
        <v>141</v>
      </c>
      <c r="AT417" s="37" t="s">
        <v>141</v>
      </c>
      <c r="AU417" s="37" t="s">
        <v>141</v>
      </c>
      <c r="AV417" s="98" t="str">
        <f t="shared" si="138"/>
        <v>0, 00</v>
      </c>
      <c r="AW417" s="71" t="s">
        <v>141</v>
      </c>
      <c r="AX417" s="37" t="s">
        <v>141</v>
      </c>
      <c r="AY417" s="37" t="s">
        <v>141</v>
      </c>
      <c r="AZ417" s="37" t="s">
        <v>141</v>
      </c>
      <c r="BA417" s="16"/>
    </row>
    <row r="418" spans="1:53" s="12" customFormat="1" ht="12.75">
      <c r="A418" s="16">
        <v>101</v>
      </c>
      <c r="B418" s="16" t="s">
        <v>77</v>
      </c>
      <c r="C418" s="13">
        <v>11</v>
      </c>
      <c r="D418" s="13">
        <v>108.9</v>
      </c>
      <c r="E418" s="33">
        <v>7745</v>
      </c>
      <c r="F418" s="37" t="s">
        <v>141</v>
      </c>
      <c r="G418" s="33">
        <v>7745</v>
      </c>
      <c r="H418" s="33">
        <v>2445.09</v>
      </c>
      <c r="I418" s="33">
        <f t="shared" si="128"/>
        <v>2738.337730870712</v>
      </c>
      <c r="J418" s="33">
        <v>0</v>
      </c>
      <c r="K418" s="31">
        <f t="shared" si="129"/>
        <v>2738.337730870712</v>
      </c>
      <c r="L418" s="31">
        <f t="shared" si="130"/>
        <v>864.4909234828498</v>
      </c>
      <c r="M418" s="31">
        <f t="shared" si="122"/>
        <v>2738.337730870712</v>
      </c>
      <c r="N418" s="31">
        <f t="shared" si="131"/>
        <v>4434.472295514512</v>
      </c>
      <c r="O418" s="31">
        <v>0</v>
      </c>
      <c r="P418" s="31">
        <f t="shared" si="132"/>
        <v>4434.472295514512</v>
      </c>
      <c r="Q418" s="31">
        <f t="shared" si="133"/>
        <v>1399.9591820580476</v>
      </c>
      <c r="R418" s="31">
        <f t="shared" si="123"/>
        <v>4434.472295514512</v>
      </c>
      <c r="S418" s="31">
        <f t="shared" si="134"/>
        <v>572.1899736147758</v>
      </c>
      <c r="T418" s="31">
        <v>0</v>
      </c>
      <c r="U418" s="31">
        <f t="shared" si="135"/>
        <v>572.1899736147758</v>
      </c>
      <c r="V418" s="31">
        <f t="shared" si="136"/>
        <v>180.63989445910295</v>
      </c>
      <c r="W418" s="63">
        <f t="shared" si="124"/>
        <v>572.1899736147758</v>
      </c>
      <c r="X418" s="83" t="s">
        <v>141</v>
      </c>
      <c r="Y418" s="37" t="s">
        <v>141</v>
      </c>
      <c r="Z418" s="37" t="s">
        <v>141</v>
      </c>
      <c r="AA418" s="37" t="s">
        <v>141</v>
      </c>
      <c r="AB418" s="37" t="s">
        <v>141</v>
      </c>
      <c r="AC418" s="80">
        <v>505.3</v>
      </c>
      <c r="AD418" s="37" t="s">
        <v>141</v>
      </c>
      <c r="AE418" s="36">
        <v>505.3</v>
      </c>
      <c r="AF418" s="36">
        <v>126.92</v>
      </c>
      <c r="AG418" s="98">
        <f t="shared" si="125"/>
        <v>505.3</v>
      </c>
      <c r="AH418" s="83" t="s">
        <v>141</v>
      </c>
      <c r="AI418" s="37" t="s">
        <v>141</v>
      </c>
      <c r="AJ418" s="37" t="s">
        <v>141</v>
      </c>
      <c r="AK418" s="37" t="s">
        <v>141</v>
      </c>
      <c r="AL418" s="99" t="str">
        <f t="shared" si="126"/>
        <v>0, 00</v>
      </c>
      <c r="AM418" s="82">
        <v>1509.32</v>
      </c>
      <c r="AN418" s="37" t="s">
        <v>141</v>
      </c>
      <c r="AO418" s="33">
        <v>1509.32</v>
      </c>
      <c r="AP418" s="36">
        <v>455.99</v>
      </c>
      <c r="AQ418" s="98">
        <f t="shared" si="137"/>
        <v>1509.32</v>
      </c>
      <c r="AR418" s="83" t="s">
        <v>141</v>
      </c>
      <c r="AS418" s="37" t="s">
        <v>141</v>
      </c>
      <c r="AT418" s="37" t="s">
        <v>141</v>
      </c>
      <c r="AU418" s="37" t="s">
        <v>141</v>
      </c>
      <c r="AV418" s="98" t="str">
        <f t="shared" si="138"/>
        <v>0, 00</v>
      </c>
      <c r="AW418" s="71" t="s">
        <v>141</v>
      </c>
      <c r="AX418" s="37" t="s">
        <v>141</v>
      </c>
      <c r="AY418" s="37" t="s">
        <v>141</v>
      </c>
      <c r="AZ418" s="37" t="s">
        <v>141</v>
      </c>
      <c r="BA418" s="16"/>
    </row>
    <row r="419" spans="1:53" s="12" customFormat="1" ht="12.75">
      <c r="A419" s="16">
        <v>102</v>
      </c>
      <c r="B419" s="16" t="s">
        <v>105</v>
      </c>
      <c r="C419" s="13">
        <v>21</v>
      </c>
      <c r="D419" s="13">
        <v>2224</v>
      </c>
      <c r="E419" s="33">
        <v>90978.9</v>
      </c>
      <c r="F419" s="37" t="s">
        <v>141</v>
      </c>
      <c r="G419" s="33">
        <v>90978.9</v>
      </c>
      <c r="H419" s="33">
        <v>77112.9</v>
      </c>
      <c r="I419" s="33">
        <f>E419/3.79*1.34</f>
        <v>32166.682321899734</v>
      </c>
      <c r="J419" s="33">
        <v>0</v>
      </c>
      <c r="K419" s="31">
        <f t="shared" si="129"/>
        <v>32166.682321899734</v>
      </c>
      <c r="L419" s="31">
        <f t="shared" si="130"/>
        <v>27264.19155672823</v>
      </c>
      <c r="M419" s="31">
        <f t="shared" si="122"/>
        <v>32166.682321899734</v>
      </c>
      <c r="N419" s="31">
        <f t="shared" si="131"/>
        <v>52090.821372031656</v>
      </c>
      <c r="O419" s="31">
        <v>0</v>
      </c>
      <c r="P419" s="31">
        <f t="shared" si="132"/>
        <v>52090.821372031656</v>
      </c>
      <c r="Q419" s="31">
        <f t="shared" si="133"/>
        <v>44151.71319261213</v>
      </c>
      <c r="R419" s="31">
        <f t="shared" si="123"/>
        <v>52090.821372031656</v>
      </c>
      <c r="S419" s="31">
        <f t="shared" si="134"/>
        <v>6721.396306068602</v>
      </c>
      <c r="T419" s="31">
        <v>0</v>
      </c>
      <c r="U419" s="31">
        <f t="shared" si="135"/>
        <v>6721.396306068602</v>
      </c>
      <c r="V419" s="31">
        <f t="shared" si="136"/>
        <v>5696.99525065963</v>
      </c>
      <c r="W419" s="63">
        <f t="shared" si="124"/>
        <v>6721.396306068602</v>
      </c>
      <c r="X419" s="82">
        <v>51810</v>
      </c>
      <c r="Y419" s="37" t="s">
        <v>141</v>
      </c>
      <c r="Z419" s="33">
        <v>51810</v>
      </c>
      <c r="AA419" s="33">
        <v>42371.76</v>
      </c>
      <c r="AB419" s="33">
        <v>51810</v>
      </c>
      <c r="AC419" s="82">
        <v>10326.4</v>
      </c>
      <c r="AD419" s="37" t="s">
        <v>141</v>
      </c>
      <c r="AE419" s="33">
        <v>10326.4</v>
      </c>
      <c r="AF419" s="33">
        <v>5183.76</v>
      </c>
      <c r="AG419" s="98">
        <f t="shared" si="125"/>
        <v>10326.4</v>
      </c>
      <c r="AH419" s="83" t="s">
        <v>141</v>
      </c>
      <c r="AI419" s="37" t="s">
        <v>141</v>
      </c>
      <c r="AJ419" s="37" t="s">
        <v>141</v>
      </c>
      <c r="AK419" s="37" t="s">
        <v>141</v>
      </c>
      <c r="AL419" s="99" t="str">
        <f t="shared" si="126"/>
        <v>0, 00</v>
      </c>
      <c r="AM419" s="82">
        <v>30845.16</v>
      </c>
      <c r="AN419" s="37" t="s">
        <v>141</v>
      </c>
      <c r="AO419" s="33">
        <v>30845.16</v>
      </c>
      <c r="AP419" s="33">
        <v>23318.07</v>
      </c>
      <c r="AQ419" s="98">
        <f t="shared" si="137"/>
        <v>30845.16</v>
      </c>
      <c r="AR419" s="82">
        <v>1402.05</v>
      </c>
      <c r="AS419" s="37" t="s">
        <v>141</v>
      </c>
      <c r="AT419" s="33">
        <v>1402.05</v>
      </c>
      <c r="AU419" s="33">
        <v>1044.56</v>
      </c>
      <c r="AV419" s="98">
        <f t="shared" si="138"/>
        <v>1402.05</v>
      </c>
      <c r="AW419" s="71" t="s">
        <v>141</v>
      </c>
      <c r="AX419" s="37" t="s">
        <v>141</v>
      </c>
      <c r="AY419" s="37" t="s">
        <v>141</v>
      </c>
      <c r="AZ419" s="37" t="s">
        <v>141</v>
      </c>
      <c r="BA419" s="16"/>
    </row>
    <row r="420" spans="1:53" s="12" customFormat="1" ht="12.75">
      <c r="A420" s="16">
        <v>103</v>
      </c>
      <c r="B420" s="16" t="s">
        <v>77</v>
      </c>
      <c r="C420" s="13" t="s">
        <v>106</v>
      </c>
      <c r="D420" s="13">
        <v>403</v>
      </c>
      <c r="E420" s="33">
        <v>13384.71</v>
      </c>
      <c r="F420" s="36">
        <v>471.6</v>
      </c>
      <c r="G420" s="33">
        <v>12913.11</v>
      </c>
      <c r="H420" s="33">
        <v>6325.63</v>
      </c>
      <c r="I420" s="33">
        <f aca="true" t="shared" si="139" ref="I420:I442">E420/3.79*1.34</f>
        <v>4732.324907651715</v>
      </c>
      <c r="J420" s="33">
        <f>F420/3.79*1.34</f>
        <v>166.73984168865437</v>
      </c>
      <c r="K420" s="31">
        <f t="shared" si="129"/>
        <v>4565.585065963061</v>
      </c>
      <c r="L420" s="31">
        <f t="shared" si="130"/>
        <v>2236.5024274406333</v>
      </c>
      <c r="M420" s="31">
        <f t="shared" si="122"/>
        <v>4565.585065963061</v>
      </c>
      <c r="N420" s="31">
        <f t="shared" si="131"/>
        <v>7663.541081794195</v>
      </c>
      <c r="O420" s="31">
        <f>F420/3.79*2.17</f>
        <v>270.0189973614776</v>
      </c>
      <c r="P420" s="31">
        <f t="shared" si="132"/>
        <v>7393.522084432718</v>
      </c>
      <c r="Q420" s="31">
        <f t="shared" si="133"/>
        <v>3621.7987071240104</v>
      </c>
      <c r="R420" s="31">
        <f t="shared" si="123"/>
        <v>7393.522084432718</v>
      </c>
      <c r="S420" s="31">
        <f t="shared" si="134"/>
        <v>988.8440105540897</v>
      </c>
      <c r="T420" s="31">
        <f>F420/3.79*0.28</f>
        <v>34.84116094986808</v>
      </c>
      <c r="U420" s="31">
        <f t="shared" si="135"/>
        <v>954.0028496042218</v>
      </c>
      <c r="V420" s="31">
        <f t="shared" si="136"/>
        <v>467.32886543535625</v>
      </c>
      <c r="W420" s="63">
        <f t="shared" si="124"/>
        <v>954.0028496042218</v>
      </c>
      <c r="X420" s="82">
        <v>9382.08</v>
      </c>
      <c r="Y420" s="37" t="s">
        <v>141</v>
      </c>
      <c r="Z420" s="39">
        <v>9382.08</v>
      </c>
      <c r="AA420" s="33">
        <v>4648.93</v>
      </c>
      <c r="AB420" s="39">
        <v>9382.08</v>
      </c>
      <c r="AC420" s="82">
        <v>1431</v>
      </c>
      <c r="AD420" s="37" t="s">
        <v>141</v>
      </c>
      <c r="AE420" s="33">
        <v>1431</v>
      </c>
      <c r="AF420" s="38">
        <v>573.8</v>
      </c>
      <c r="AG420" s="98">
        <f t="shared" si="125"/>
        <v>1431</v>
      </c>
      <c r="AH420" s="82">
        <v>3084.94</v>
      </c>
      <c r="AI420" s="37" t="s">
        <v>142</v>
      </c>
      <c r="AJ420" s="33">
        <v>3084.94</v>
      </c>
      <c r="AK420" s="38">
        <v>292.04</v>
      </c>
      <c r="AL420" s="99">
        <f t="shared" si="126"/>
        <v>3084.94</v>
      </c>
      <c r="AM420" s="82">
        <v>3278.54</v>
      </c>
      <c r="AN420" s="33">
        <v>7685.8</v>
      </c>
      <c r="AO420" s="33">
        <v>-4407.26</v>
      </c>
      <c r="AP420" s="33">
        <v>1736.58</v>
      </c>
      <c r="AQ420" s="98">
        <f t="shared" si="137"/>
        <v>-4407.26</v>
      </c>
      <c r="AR420" s="83" t="s">
        <v>141</v>
      </c>
      <c r="AS420" s="37" t="s">
        <v>141</v>
      </c>
      <c r="AT420" s="37" t="s">
        <v>141</v>
      </c>
      <c r="AU420" s="37" t="s">
        <v>142</v>
      </c>
      <c r="AV420" s="98" t="str">
        <f t="shared" si="138"/>
        <v>0, 00</v>
      </c>
      <c r="AW420" s="71" t="s">
        <v>141</v>
      </c>
      <c r="AX420" s="37" t="s">
        <v>141</v>
      </c>
      <c r="AY420" s="37" t="s">
        <v>141</v>
      </c>
      <c r="AZ420" s="37" t="s">
        <v>141</v>
      </c>
      <c r="BA420" s="16"/>
    </row>
    <row r="421" spans="1:53" s="12" customFormat="1" ht="12.75">
      <c r="A421" s="16">
        <v>104</v>
      </c>
      <c r="B421" s="16" t="s">
        <v>77</v>
      </c>
      <c r="C421" s="13" t="s">
        <v>107</v>
      </c>
      <c r="D421" s="13">
        <v>154.4</v>
      </c>
      <c r="E421" s="33">
        <v>6311.8</v>
      </c>
      <c r="F421" s="37" t="s">
        <v>141</v>
      </c>
      <c r="G421" s="33">
        <v>6311.8</v>
      </c>
      <c r="H421" s="33">
        <v>3732.09</v>
      </c>
      <c r="I421" s="33">
        <f t="shared" si="139"/>
        <v>2231.612664907652</v>
      </c>
      <c r="J421" s="33">
        <v>0</v>
      </c>
      <c r="K421" s="31">
        <f t="shared" si="129"/>
        <v>2231.612664907652</v>
      </c>
      <c r="L421" s="31">
        <f t="shared" si="130"/>
        <v>1319.5252242744066</v>
      </c>
      <c r="M421" s="31">
        <f t="shared" si="122"/>
        <v>2231.612664907652</v>
      </c>
      <c r="N421" s="31">
        <f t="shared" si="131"/>
        <v>3613.880211081794</v>
      </c>
      <c r="O421" s="31">
        <v>0</v>
      </c>
      <c r="P421" s="31">
        <f t="shared" si="132"/>
        <v>3613.880211081794</v>
      </c>
      <c r="Q421" s="31">
        <f t="shared" si="133"/>
        <v>2136.84308707124</v>
      </c>
      <c r="R421" s="31">
        <f t="shared" si="123"/>
        <v>3613.880211081794</v>
      </c>
      <c r="S421" s="31">
        <f t="shared" si="134"/>
        <v>466.30712401055416</v>
      </c>
      <c r="T421" s="31">
        <v>0</v>
      </c>
      <c r="U421" s="31">
        <f t="shared" si="135"/>
        <v>466.30712401055416</v>
      </c>
      <c r="V421" s="31">
        <f t="shared" si="136"/>
        <v>275.7216886543536</v>
      </c>
      <c r="W421" s="63">
        <f t="shared" si="124"/>
        <v>466.30712401055416</v>
      </c>
      <c r="X421" s="82">
        <v>3594.48</v>
      </c>
      <c r="Y421" s="37" t="s">
        <v>141</v>
      </c>
      <c r="Z421" s="33">
        <v>3594.48</v>
      </c>
      <c r="AA421" s="33">
        <v>1987.68</v>
      </c>
      <c r="AB421" s="33">
        <v>3594.48</v>
      </c>
      <c r="AC421" s="85">
        <v>716.4</v>
      </c>
      <c r="AD421" s="37" t="s">
        <v>141</v>
      </c>
      <c r="AE421" s="38">
        <v>716.4</v>
      </c>
      <c r="AF421" s="38">
        <v>121.18</v>
      </c>
      <c r="AG421" s="98">
        <f t="shared" si="125"/>
        <v>716.4</v>
      </c>
      <c r="AH421" s="83" t="s">
        <v>141</v>
      </c>
      <c r="AI421" s="37" t="s">
        <v>141</v>
      </c>
      <c r="AJ421" s="37" t="s">
        <v>141</v>
      </c>
      <c r="AK421" s="37" t="s">
        <v>141</v>
      </c>
      <c r="AL421" s="99" t="str">
        <f t="shared" si="126"/>
        <v>0, 00</v>
      </c>
      <c r="AM421" s="82">
        <v>1977.22</v>
      </c>
      <c r="AN421" s="36">
        <v>398.79</v>
      </c>
      <c r="AO421" s="33">
        <v>1578.43</v>
      </c>
      <c r="AP421" s="37">
        <v>997.32</v>
      </c>
      <c r="AQ421" s="98">
        <f t="shared" si="137"/>
        <v>1578.43</v>
      </c>
      <c r="AR421" s="83" t="s">
        <v>141</v>
      </c>
      <c r="AS421" s="37" t="s">
        <v>141</v>
      </c>
      <c r="AT421" s="37" t="s">
        <v>141</v>
      </c>
      <c r="AU421" s="37" t="s">
        <v>141</v>
      </c>
      <c r="AV421" s="98" t="str">
        <f t="shared" si="138"/>
        <v>0, 00</v>
      </c>
      <c r="AW421" s="71" t="s">
        <v>141</v>
      </c>
      <c r="AX421" s="37" t="s">
        <v>141</v>
      </c>
      <c r="AY421" s="37" t="s">
        <v>141</v>
      </c>
      <c r="AZ421" s="37" t="s">
        <v>141</v>
      </c>
      <c r="BA421" s="16"/>
    </row>
    <row r="422" spans="1:53" s="12" customFormat="1" ht="12.75">
      <c r="A422" s="16">
        <v>105</v>
      </c>
      <c r="B422" s="16" t="s">
        <v>15</v>
      </c>
      <c r="C422" s="13" t="s">
        <v>108</v>
      </c>
      <c r="D422" s="13">
        <v>113.3</v>
      </c>
      <c r="E422" s="33">
        <v>4631.74</v>
      </c>
      <c r="F422" s="37" t="s">
        <v>141</v>
      </c>
      <c r="G422" s="33">
        <v>4631.74</v>
      </c>
      <c r="H422" s="33">
        <v>4483.67</v>
      </c>
      <c r="I422" s="33">
        <f t="shared" si="139"/>
        <v>1637.6072823219</v>
      </c>
      <c r="J422" s="33">
        <v>0</v>
      </c>
      <c r="K422" s="31">
        <f t="shared" si="129"/>
        <v>1637.6072823219</v>
      </c>
      <c r="L422" s="31">
        <f t="shared" si="130"/>
        <v>1585.2553562005278</v>
      </c>
      <c r="M422" s="31">
        <f t="shared" si="122"/>
        <v>1637.6072823219</v>
      </c>
      <c r="N422" s="31">
        <f t="shared" si="131"/>
        <v>2651.9461213720315</v>
      </c>
      <c r="O422" s="31">
        <v>0</v>
      </c>
      <c r="P422" s="31">
        <f t="shared" si="132"/>
        <v>2651.9461213720315</v>
      </c>
      <c r="Q422" s="31">
        <f t="shared" si="133"/>
        <v>2567.1672559366757</v>
      </c>
      <c r="R422" s="31">
        <f t="shared" si="123"/>
        <v>2651.9461213720315</v>
      </c>
      <c r="S422" s="31">
        <f t="shared" si="134"/>
        <v>342.1865963060686</v>
      </c>
      <c r="T422" s="31">
        <v>0</v>
      </c>
      <c r="U422" s="31">
        <f t="shared" si="135"/>
        <v>342.1865963060686</v>
      </c>
      <c r="V422" s="31">
        <f t="shared" si="136"/>
        <v>331.24738786279687</v>
      </c>
      <c r="W422" s="63">
        <f t="shared" si="124"/>
        <v>342.1865963060686</v>
      </c>
      <c r="X422" s="82">
        <v>2637.6</v>
      </c>
      <c r="Y422" s="37" t="s">
        <v>141</v>
      </c>
      <c r="Z422" s="33">
        <v>2637.6</v>
      </c>
      <c r="AA422" s="33">
        <v>2426.55</v>
      </c>
      <c r="AB422" s="33">
        <v>2637.6</v>
      </c>
      <c r="AC422" s="85">
        <v>525.72</v>
      </c>
      <c r="AD422" s="37" t="s">
        <v>141</v>
      </c>
      <c r="AE422" s="38">
        <v>525.72</v>
      </c>
      <c r="AF422" s="38">
        <v>154.93</v>
      </c>
      <c r="AG422" s="98">
        <f t="shared" si="125"/>
        <v>525.72</v>
      </c>
      <c r="AH422" s="83" t="s">
        <v>141</v>
      </c>
      <c r="AI422" s="37" t="s">
        <v>141</v>
      </c>
      <c r="AJ422" s="37" t="s">
        <v>141</v>
      </c>
      <c r="AK422" s="37" t="s">
        <v>141</v>
      </c>
      <c r="AL422" s="99" t="str">
        <f t="shared" si="126"/>
        <v>0, 00</v>
      </c>
      <c r="AM422" s="82">
        <v>1570.36</v>
      </c>
      <c r="AN422" s="37" t="s">
        <v>141</v>
      </c>
      <c r="AO422" s="33">
        <v>1570.36</v>
      </c>
      <c r="AP422" s="33">
        <v>1310.47</v>
      </c>
      <c r="AQ422" s="98">
        <f t="shared" si="137"/>
        <v>1570.36</v>
      </c>
      <c r="AR422" s="83" t="s">
        <v>141</v>
      </c>
      <c r="AS422" s="37" t="s">
        <v>141</v>
      </c>
      <c r="AT422" s="37" t="s">
        <v>141</v>
      </c>
      <c r="AU422" s="37" t="s">
        <v>141</v>
      </c>
      <c r="AV422" s="98" t="str">
        <f t="shared" si="138"/>
        <v>0, 00</v>
      </c>
      <c r="AW422" s="71" t="s">
        <v>141</v>
      </c>
      <c r="AX422" s="37" t="s">
        <v>141</v>
      </c>
      <c r="AY422" s="37" t="s">
        <v>141</v>
      </c>
      <c r="AZ422" s="37" t="s">
        <v>141</v>
      </c>
      <c r="BA422" s="16"/>
    </row>
    <row r="423" spans="1:53" s="12" customFormat="1" ht="12.75">
      <c r="A423" s="16">
        <v>106</v>
      </c>
      <c r="B423" s="16" t="s">
        <v>105</v>
      </c>
      <c r="C423" s="13">
        <v>25</v>
      </c>
      <c r="D423" s="13">
        <v>1485.44</v>
      </c>
      <c r="E423" s="33">
        <v>60213.57</v>
      </c>
      <c r="F423" s="37" t="s">
        <v>141</v>
      </c>
      <c r="G423" s="33">
        <v>60213.57</v>
      </c>
      <c r="H423" s="33">
        <v>38679.83</v>
      </c>
      <c r="I423" s="33">
        <f t="shared" si="139"/>
        <v>21289.23055408971</v>
      </c>
      <c r="J423" s="33">
        <v>0</v>
      </c>
      <c r="K423" s="31">
        <f t="shared" si="129"/>
        <v>21289.23055408971</v>
      </c>
      <c r="L423" s="31">
        <f t="shared" si="130"/>
        <v>13675.718258575198</v>
      </c>
      <c r="M423" s="31">
        <f t="shared" si="122"/>
        <v>21289.23055408971</v>
      </c>
      <c r="N423" s="31">
        <f t="shared" si="131"/>
        <v>34475.84350923483</v>
      </c>
      <c r="O423" s="31">
        <v>0</v>
      </c>
      <c r="P423" s="31">
        <f t="shared" si="132"/>
        <v>34475.84350923483</v>
      </c>
      <c r="Q423" s="31">
        <f t="shared" si="133"/>
        <v>22146.498970976252</v>
      </c>
      <c r="R423" s="31">
        <f t="shared" si="123"/>
        <v>34475.84350923483</v>
      </c>
      <c r="S423" s="31">
        <f t="shared" si="134"/>
        <v>4448.495936675462</v>
      </c>
      <c r="T423" s="31">
        <v>0</v>
      </c>
      <c r="U423" s="31">
        <f t="shared" si="135"/>
        <v>4448.495936675462</v>
      </c>
      <c r="V423" s="31">
        <f t="shared" si="136"/>
        <v>2857.612770448549</v>
      </c>
      <c r="W423" s="63">
        <f t="shared" si="124"/>
        <v>4448.495936675462</v>
      </c>
      <c r="X423" s="82">
        <v>34290.16</v>
      </c>
      <c r="Y423" s="37" t="s">
        <v>142</v>
      </c>
      <c r="Z423" s="33">
        <v>34290.16</v>
      </c>
      <c r="AA423" s="33">
        <v>21201.39</v>
      </c>
      <c r="AB423" s="33">
        <v>34290.16</v>
      </c>
      <c r="AC423" s="82">
        <v>6834.7</v>
      </c>
      <c r="AD423" s="37" t="s">
        <v>141</v>
      </c>
      <c r="AE423" s="33">
        <v>6834.7</v>
      </c>
      <c r="AF423" s="33">
        <v>2583.99</v>
      </c>
      <c r="AG423" s="98">
        <f t="shared" si="125"/>
        <v>6834.7</v>
      </c>
      <c r="AH423" s="83" t="s">
        <v>141</v>
      </c>
      <c r="AI423" s="37" t="s">
        <v>142</v>
      </c>
      <c r="AJ423" s="37" t="s">
        <v>141</v>
      </c>
      <c r="AK423" s="37" t="s">
        <v>141</v>
      </c>
      <c r="AL423" s="99" t="str">
        <f t="shared" si="126"/>
        <v>0, 00</v>
      </c>
      <c r="AM423" s="82">
        <v>20415.07</v>
      </c>
      <c r="AN423" s="37" t="s">
        <v>141</v>
      </c>
      <c r="AO423" s="33">
        <v>20415.07</v>
      </c>
      <c r="AP423" s="33">
        <v>11542.9</v>
      </c>
      <c r="AQ423" s="98">
        <f t="shared" si="137"/>
        <v>20415.07</v>
      </c>
      <c r="AR423" s="85">
        <v>927.98</v>
      </c>
      <c r="AS423" s="37" t="s">
        <v>141</v>
      </c>
      <c r="AT423" s="38">
        <v>927.98</v>
      </c>
      <c r="AU423" s="38">
        <v>606.96</v>
      </c>
      <c r="AV423" s="98">
        <f t="shared" si="138"/>
        <v>927.98</v>
      </c>
      <c r="AW423" s="71" t="s">
        <v>141</v>
      </c>
      <c r="AX423" s="37" t="s">
        <v>141</v>
      </c>
      <c r="AY423" s="37" t="s">
        <v>141</v>
      </c>
      <c r="AZ423" s="37" t="s">
        <v>142</v>
      </c>
      <c r="BA423" s="16"/>
    </row>
    <row r="424" spans="1:53" s="12" customFormat="1" ht="12.75">
      <c r="A424" s="16">
        <v>107</v>
      </c>
      <c r="B424" s="16" t="s">
        <v>77</v>
      </c>
      <c r="C424" s="13" t="s">
        <v>109</v>
      </c>
      <c r="D424" s="13">
        <v>314.5</v>
      </c>
      <c r="E424" s="33">
        <v>22367.16</v>
      </c>
      <c r="F424" s="37" t="s">
        <v>141</v>
      </c>
      <c r="G424" s="33">
        <v>22367.16</v>
      </c>
      <c r="H424" s="33">
        <v>16657.16</v>
      </c>
      <c r="I424" s="33">
        <f t="shared" si="139"/>
        <v>7908.177941952506</v>
      </c>
      <c r="J424" s="33">
        <v>0</v>
      </c>
      <c r="K424" s="31">
        <f t="shared" si="129"/>
        <v>7908.177941952506</v>
      </c>
      <c r="L424" s="31">
        <f t="shared" si="130"/>
        <v>5889.33889182058</v>
      </c>
      <c r="M424" s="31">
        <f t="shared" si="122"/>
        <v>7908.177941952506</v>
      </c>
      <c r="N424" s="31">
        <f t="shared" si="131"/>
        <v>12806.526965699208</v>
      </c>
      <c r="O424" s="31">
        <v>0</v>
      </c>
      <c r="P424" s="31">
        <f t="shared" si="132"/>
        <v>12806.526965699208</v>
      </c>
      <c r="Q424" s="31">
        <f t="shared" si="133"/>
        <v>9537.212981530341</v>
      </c>
      <c r="R424" s="31">
        <f t="shared" si="123"/>
        <v>12806.526965699208</v>
      </c>
      <c r="S424" s="31">
        <f t="shared" si="134"/>
        <v>1652.455092348285</v>
      </c>
      <c r="T424" s="31">
        <v>0</v>
      </c>
      <c r="U424" s="31">
        <f t="shared" si="135"/>
        <v>1652.455092348285</v>
      </c>
      <c r="V424" s="31">
        <f t="shared" si="136"/>
        <v>1230.6081266490767</v>
      </c>
      <c r="W424" s="63">
        <f t="shared" si="124"/>
        <v>1652.455092348285</v>
      </c>
      <c r="X424" s="83" t="s">
        <v>141</v>
      </c>
      <c r="Y424" s="37" t="s">
        <v>141</v>
      </c>
      <c r="Z424" s="37" t="s">
        <v>141</v>
      </c>
      <c r="AA424" s="37" t="s">
        <v>141</v>
      </c>
      <c r="AB424" s="37" t="s">
        <v>141</v>
      </c>
      <c r="AC424" s="82">
        <v>1459.28</v>
      </c>
      <c r="AD424" s="37" t="s">
        <v>141</v>
      </c>
      <c r="AE424" s="33">
        <v>1459.28</v>
      </c>
      <c r="AF424" s="38">
        <v>256.19</v>
      </c>
      <c r="AG424" s="98">
        <f t="shared" si="125"/>
        <v>1459.28</v>
      </c>
      <c r="AH424" s="83" t="s">
        <v>141</v>
      </c>
      <c r="AI424" s="37" t="s">
        <v>141</v>
      </c>
      <c r="AJ424" s="37" t="s">
        <v>141</v>
      </c>
      <c r="AK424" s="37" t="s">
        <v>141</v>
      </c>
      <c r="AL424" s="99" t="str">
        <f t="shared" si="126"/>
        <v>0, 00</v>
      </c>
      <c r="AM424" s="82">
        <v>4359.1</v>
      </c>
      <c r="AN424" s="37" t="s">
        <v>141</v>
      </c>
      <c r="AO424" s="33">
        <v>4359.1</v>
      </c>
      <c r="AP424" s="33">
        <v>2819.63</v>
      </c>
      <c r="AQ424" s="98">
        <f t="shared" si="137"/>
        <v>4359.1</v>
      </c>
      <c r="AR424" s="83" t="s">
        <v>141</v>
      </c>
      <c r="AS424" s="38" t="s">
        <v>141</v>
      </c>
      <c r="AT424" s="38" t="s">
        <v>141</v>
      </c>
      <c r="AU424" s="38" t="s">
        <v>141</v>
      </c>
      <c r="AV424" s="98" t="str">
        <f t="shared" si="138"/>
        <v>0, 00</v>
      </c>
      <c r="AW424" s="72" t="s">
        <v>141</v>
      </c>
      <c r="AX424" s="38" t="s">
        <v>141</v>
      </c>
      <c r="AY424" s="38" t="s">
        <v>141</v>
      </c>
      <c r="AZ424" s="38" t="s">
        <v>141</v>
      </c>
      <c r="BA424" s="16"/>
    </row>
    <row r="425" spans="1:53" s="12" customFormat="1" ht="12.75">
      <c r="A425" s="16">
        <v>108</v>
      </c>
      <c r="B425" s="16" t="s">
        <v>77</v>
      </c>
      <c r="C425" s="13">
        <v>27</v>
      </c>
      <c r="D425" s="13">
        <v>2182.24</v>
      </c>
      <c r="E425" s="33">
        <v>89436.31</v>
      </c>
      <c r="F425" s="36">
        <v>40.31</v>
      </c>
      <c r="G425" s="33">
        <v>89396</v>
      </c>
      <c r="H425" s="33">
        <v>76754.85</v>
      </c>
      <c r="I425" s="33">
        <f t="shared" si="139"/>
        <v>31621.28110817942</v>
      </c>
      <c r="J425" s="33">
        <f>F425/3.79*1.34</f>
        <v>14.25208443271768</v>
      </c>
      <c r="K425" s="31">
        <f t="shared" si="129"/>
        <v>31607.0290237467</v>
      </c>
      <c r="L425" s="31">
        <f t="shared" si="130"/>
        <v>27137.59868073879</v>
      </c>
      <c r="M425" s="31">
        <f t="shared" si="122"/>
        <v>31607.0290237467</v>
      </c>
      <c r="N425" s="31">
        <f t="shared" si="131"/>
        <v>51207.597018469656</v>
      </c>
      <c r="O425" s="31">
        <f>F425/3.79*2.17</f>
        <v>23.07986807387863</v>
      </c>
      <c r="P425" s="31">
        <f t="shared" si="132"/>
        <v>51184.517150395775</v>
      </c>
      <c r="Q425" s="31">
        <f t="shared" si="133"/>
        <v>43946.70831134565</v>
      </c>
      <c r="R425" s="31">
        <f t="shared" si="123"/>
        <v>51184.517150395775</v>
      </c>
      <c r="S425" s="31">
        <f t="shared" si="134"/>
        <v>6607.431873350924</v>
      </c>
      <c r="T425" s="31">
        <f>F425/3.79*0.28</f>
        <v>2.9780474934036945</v>
      </c>
      <c r="U425" s="31">
        <f t="shared" si="135"/>
        <v>6604.45382585752</v>
      </c>
      <c r="V425" s="31">
        <f t="shared" si="136"/>
        <v>5670.5430079155685</v>
      </c>
      <c r="W425" s="63">
        <f t="shared" si="124"/>
        <v>6604.45382585752</v>
      </c>
      <c r="X425" s="82">
        <v>50931.54</v>
      </c>
      <c r="Y425" s="38">
        <v>19.97</v>
      </c>
      <c r="Z425" s="33">
        <v>50911.57</v>
      </c>
      <c r="AA425" s="33">
        <v>41985.78</v>
      </c>
      <c r="AB425" s="33">
        <v>50911.57</v>
      </c>
      <c r="AC425" s="82">
        <v>10151.12</v>
      </c>
      <c r="AD425" s="37" t="s">
        <v>141</v>
      </c>
      <c r="AE425" s="33">
        <v>10151.12</v>
      </c>
      <c r="AF425" s="33">
        <v>4837.92</v>
      </c>
      <c r="AG425" s="98">
        <f t="shared" si="125"/>
        <v>10151.12</v>
      </c>
      <c r="AH425" s="83" t="s">
        <v>141</v>
      </c>
      <c r="AI425" s="37" t="s">
        <v>141</v>
      </c>
      <c r="AJ425" s="37" t="s">
        <v>141</v>
      </c>
      <c r="AK425" s="37" t="s">
        <v>141</v>
      </c>
      <c r="AL425" s="99" t="str">
        <f t="shared" si="126"/>
        <v>0, 00</v>
      </c>
      <c r="AM425" s="82">
        <v>30322.4</v>
      </c>
      <c r="AN425" s="36">
        <v>9.9</v>
      </c>
      <c r="AO425" s="33">
        <v>30312.5</v>
      </c>
      <c r="AP425" s="33">
        <v>22916.33</v>
      </c>
      <c r="AQ425" s="98">
        <f t="shared" si="137"/>
        <v>30312.5</v>
      </c>
      <c r="AR425" s="82">
        <v>1378.21</v>
      </c>
      <c r="AS425" s="37" t="s">
        <v>141</v>
      </c>
      <c r="AT425" s="38">
        <v>1378.21</v>
      </c>
      <c r="AU425" s="38">
        <v>968.5</v>
      </c>
      <c r="AV425" s="98">
        <f t="shared" si="138"/>
        <v>1378.21</v>
      </c>
      <c r="AW425" s="71" t="s">
        <v>141</v>
      </c>
      <c r="AX425" s="37" t="s">
        <v>142</v>
      </c>
      <c r="AY425" s="37" t="s">
        <v>141</v>
      </c>
      <c r="AZ425" s="37" t="s">
        <v>141</v>
      </c>
      <c r="BA425" s="16"/>
    </row>
    <row r="426" spans="1:53" s="12" customFormat="1" ht="12.75">
      <c r="A426" s="16">
        <v>109</v>
      </c>
      <c r="B426" s="16" t="s">
        <v>15</v>
      </c>
      <c r="C426" s="13" t="s">
        <v>110</v>
      </c>
      <c r="D426" s="13">
        <v>2184.85</v>
      </c>
      <c r="E426" s="33">
        <v>88844.68</v>
      </c>
      <c r="F426" s="37" t="s">
        <v>142</v>
      </c>
      <c r="G426" s="33">
        <v>88844.68</v>
      </c>
      <c r="H426" s="33">
        <v>77655.23</v>
      </c>
      <c r="I426" s="33">
        <f t="shared" si="139"/>
        <v>31412.10321899736</v>
      </c>
      <c r="J426" s="33">
        <v>0</v>
      </c>
      <c r="K426" s="31">
        <f t="shared" si="129"/>
        <v>31412.10321899736</v>
      </c>
      <c r="L426" s="31">
        <f t="shared" si="130"/>
        <v>27455.93883905013</v>
      </c>
      <c r="M426" s="31">
        <f t="shared" si="122"/>
        <v>31412.10321899736</v>
      </c>
      <c r="N426" s="31">
        <f t="shared" si="131"/>
        <v>50868.85372031661</v>
      </c>
      <c r="O426" s="31">
        <v>0</v>
      </c>
      <c r="P426" s="31">
        <f t="shared" si="132"/>
        <v>50868.85372031661</v>
      </c>
      <c r="Q426" s="31">
        <f t="shared" si="133"/>
        <v>44462.229313984164</v>
      </c>
      <c r="R426" s="31">
        <f t="shared" si="123"/>
        <v>50868.85372031661</v>
      </c>
      <c r="S426" s="31">
        <f t="shared" si="134"/>
        <v>6563.723060686016</v>
      </c>
      <c r="T426" s="31">
        <v>0</v>
      </c>
      <c r="U426" s="31">
        <f t="shared" si="135"/>
        <v>6563.723060686016</v>
      </c>
      <c r="V426" s="31">
        <f t="shared" si="136"/>
        <v>5737.061846965699</v>
      </c>
      <c r="W426" s="63">
        <f t="shared" si="124"/>
        <v>6563.723060686016</v>
      </c>
      <c r="X426" s="82">
        <v>50594.64</v>
      </c>
      <c r="Y426" s="37" t="s">
        <v>141</v>
      </c>
      <c r="Z426" s="37" t="s">
        <v>167</v>
      </c>
      <c r="AA426" s="33">
        <v>41944.35</v>
      </c>
      <c r="AB426" s="37" t="s">
        <v>167</v>
      </c>
      <c r="AC426" s="82">
        <v>10084.14</v>
      </c>
      <c r="AD426" s="37" t="s">
        <v>142</v>
      </c>
      <c r="AE426" s="33">
        <v>10084.14</v>
      </c>
      <c r="AF426" s="33">
        <v>4188.96</v>
      </c>
      <c r="AG426" s="98">
        <f t="shared" si="125"/>
        <v>10084.14</v>
      </c>
      <c r="AH426" s="83" t="s">
        <v>141</v>
      </c>
      <c r="AI426" s="37" t="s">
        <v>141</v>
      </c>
      <c r="AJ426" s="37" t="s">
        <v>141</v>
      </c>
      <c r="AK426" s="37" t="s">
        <v>141</v>
      </c>
      <c r="AL426" s="99" t="str">
        <f t="shared" si="126"/>
        <v>0, 00</v>
      </c>
      <c r="AM426" s="82">
        <v>30121.8</v>
      </c>
      <c r="AN426" s="37" t="s">
        <v>141</v>
      </c>
      <c r="AO426" s="33">
        <v>30121.8</v>
      </c>
      <c r="AP426" s="33">
        <v>22548.83</v>
      </c>
      <c r="AQ426" s="98">
        <f t="shared" si="137"/>
        <v>30121.8</v>
      </c>
      <c r="AR426" s="82">
        <v>1369.16</v>
      </c>
      <c r="AS426" s="37" t="s">
        <v>141</v>
      </c>
      <c r="AT426" s="33">
        <v>1369.16</v>
      </c>
      <c r="AU426" s="38">
        <v>979.45</v>
      </c>
      <c r="AV426" s="98">
        <f t="shared" si="138"/>
        <v>1369.16</v>
      </c>
      <c r="AW426" s="71" t="s">
        <v>141</v>
      </c>
      <c r="AX426" s="37" t="s">
        <v>141</v>
      </c>
      <c r="AY426" s="37" t="s">
        <v>141</v>
      </c>
      <c r="AZ426" s="37" t="s">
        <v>141</v>
      </c>
      <c r="BA426" s="16"/>
    </row>
    <row r="427" spans="1:53" s="12" customFormat="1" ht="12.75">
      <c r="A427" s="16">
        <v>110</v>
      </c>
      <c r="B427" s="16" t="s">
        <v>77</v>
      </c>
      <c r="C427" s="13">
        <v>33</v>
      </c>
      <c r="D427" s="13">
        <v>470.5</v>
      </c>
      <c r="E427" s="33">
        <v>5540.7</v>
      </c>
      <c r="F427" s="33">
        <v>5540.7</v>
      </c>
      <c r="G427" s="37" t="s">
        <v>141</v>
      </c>
      <c r="H427" s="33">
        <v>8711.81</v>
      </c>
      <c r="I427" s="33">
        <f t="shared" si="139"/>
        <v>1958.9810026385223</v>
      </c>
      <c r="J427" s="33">
        <f>F427/3.79*1.34</f>
        <v>1958.9810026385223</v>
      </c>
      <c r="K427" s="31">
        <v>0</v>
      </c>
      <c r="L427" s="31">
        <f t="shared" si="130"/>
        <v>3080.1650131926117</v>
      </c>
      <c r="M427" s="31">
        <f t="shared" si="122"/>
        <v>0</v>
      </c>
      <c r="N427" s="31">
        <f t="shared" si="131"/>
        <v>3172.379683377308</v>
      </c>
      <c r="O427" s="31">
        <f>F427/3.79*2.17</f>
        <v>3172.379683377308</v>
      </c>
      <c r="P427" s="31">
        <v>0</v>
      </c>
      <c r="Q427" s="31">
        <f t="shared" si="133"/>
        <v>4988.028416886543</v>
      </c>
      <c r="R427" s="31">
        <f t="shared" si="123"/>
        <v>0</v>
      </c>
      <c r="S427" s="31">
        <f t="shared" si="134"/>
        <v>409.3393139841689</v>
      </c>
      <c r="T427" s="31">
        <f>F427/3.79*0.28</f>
        <v>409.3393139841689</v>
      </c>
      <c r="U427" s="31">
        <v>0</v>
      </c>
      <c r="V427" s="31">
        <f t="shared" si="136"/>
        <v>643.6165699208443</v>
      </c>
      <c r="W427" s="63">
        <f t="shared" si="124"/>
        <v>0</v>
      </c>
      <c r="X427" s="83" t="s">
        <v>141</v>
      </c>
      <c r="Y427" s="37" t="s">
        <v>141</v>
      </c>
      <c r="Z427" s="37" t="s">
        <v>141</v>
      </c>
      <c r="AA427" s="37" t="s">
        <v>141</v>
      </c>
      <c r="AB427" s="37" t="s">
        <v>141</v>
      </c>
      <c r="AC427" s="83" t="s">
        <v>141</v>
      </c>
      <c r="AD427" s="37" t="s">
        <v>141</v>
      </c>
      <c r="AE427" s="37" t="s">
        <v>141</v>
      </c>
      <c r="AF427" s="37" t="s">
        <v>141</v>
      </c>
      <c r="AG427" s="98" t="str">
        <f t="shared" si="125"/>
        <v>0, 00</v>
      </c>
      <c r="AH427" s="82">
        <v>9343.76</v>
      </c>
      <c r="AI427" s="33">
        <v>-1519</v>
      </c>
      <c r="AJ427" s="33">
        <v>10862.76</v>
      </c>
      <c r="AK427" s="33">
        <v>4735.27</v>
      </c>
      <c r="AL427" s="99">
        <f t="shared" si="126"/>
        <v>10862.76</v>
      </c>
      <c r="AM427" s="80">
        <v>903.36</v>
      </c>
      <c r="AN427" s="36">
        <v>903.36</v>
      </c>
      <c r="AO427" s="37" t="s">
        <v>141</v>
      </c>
      <c r="AP427" s="33">
        <v>2545.39</v>
      </c>
      <c r="AQ427" s="98" t="str">
        <f t="shared" si="137"/>
        <v>0, 00</v>
      </c>
      <c r="AR427" s="83">
        <v>296.42</v>
      </c>
      <c r="AS427" s="37" t="s">
        <v>141</v>
      </c>
      <c r="AT427" s="37">
        <v>296.42</v>
      </c>
      <c r="AU427" s="37">
        <v>151.55</v>
      </c>
      <c r="AV427" s="98">
        <f t="shared" si="138"/>
        <v>296.42</v>
      </c>
      <c r="AW427" s="71" t="s">
        <v>141</v>
      </c>
      <c r="AX427" s="37" t="s">
        <v>141</v>
      </c>
      <c r="AY427" s="37" t="s">
        <v>141</v>
      </c>
      <c r="AZ427" s="37" t="s">
        <v>141</v>
      </c>
      <c r="BA427" s="16"/>
    </row>
    <row r="428" spans="1:53" s="12" customFormat="1" ht="12.75">
      <c r="A428" s="16">
        <v>111</v>
      </c>
      <c r="B428" s="16" t="s">
        <v>77</v>
      </c>
      <c r="C428" s="13" t="s">
        <v>111</v>
      </c>
      <c r="D428" s="13">
        <v>105.2</v>
      </c>
      <c r="E428" s="33">
        <v>7481.84</v>
      </c>
      <c r="F428" s="37" t="s">
        <v>141</v>
      </c>
      <c r="G428" s="33">
        <v>7481.84</v>
      </c>
      <c r="H428" s="33">
        <v>4170.24</v>
      </c>
      <c r="I428" s="33">
        <f t="shared" si="139"/>
        <v>2645.294353562005</v>
      </c>
      <c r="J428" s="33">
        <v>0</v>
      </c>
      <c r="K428" s="31">
        <f t="shared" si="129"/>
        <v>2645.294353562005</v>
      </c>
      <c r="L428" s="31">
        <f t="shared" si="130"/>
        <v>1474.4384168865436</v>
      </c>
      <c r="M428" s="31">
        <f t="shared" si="122"/>
        <v>2645.294353562005</v>
      </c>
      <c r="N428" s="31">
        <f t="shared" si="131"/>
        <v>4283.797572559367</v>
      </c>
      <c r="O428" s="31">
        <v>0</v>
      </c>
      <c r="P428" s="31">
        <f t="shared" si="132"/>
        <v>4283.797572559367</v>
      </c>
      <c r="Q428" s="31">
        <f t="shared" si="133"/>
        <v>2387.7099736147757</v>
      </c>
      <c r="R428" s="31">
        <f t="shared" si="123"/>
        <v>4283.797572559367</v>
      </c>
      <c r="S428" s="31">
        <f t="shared" si="134"/>
        <v>552.748073878628</v>
      </c>
      <c r="T428" s="31">
        <v>0</v>
      </c>
      <c r="U428" s="31">
        <f t="shared" si="135"/>
        <v>552.748073878628</v>
      </c>
      <c r="V428" s="31">
        <f t="shared" si="136"/>
        <v>308.0916094986808</v>
      </c>
      <c r="W428" s="63">
        <f t="shared" si="124"/>
        <v>552.748073878628</v>
      </c>
      <c r="X428" s="85" t="s">
        <v>141</v>
      </c>
      <c r="Y428" s="37" t="s">
        <v>141</v>
      </c>
      <c r="Z428" s="38" t="s">
        <v>141</v>
      </c>
      <c r="AA428" s="38" t="s">
        <v>141</v>
      </c>
      <c r="AB428" s="38" t="s">
        <v>141</v>
      </c>
      <c r="AC428" s="85">
        <v>488.14</v>
      </c>
      <c r="AD428" s="38" t="s">
        <v>141</v>
      </c>
      <c r="AE428" s="38">
        <v>488.14</v>
      </c>
      <c r="AF428" s="38" t="s">
        <v>141</v>
      </c>
      <c r="AG428" s="98">
        <f t="shared" si="125"/>
        <v>488.14</v>
      </c>
      <c r="AH428" s="85" t="s">
        <v>141</v>
      </c>
      <c r="AI428" s="38" t="s">
        <v>141</v>
      </c>
      <c r="AJ428" s="38" t="s">
        <v>141</v>
      </c>
      <c r="AK428" s="38" t="s">
        <v>141</v>
      </c>
      <c r="AL428" s="99" t="str">
        <f t="shared" si="126"/>
        <v>0, 00</v>
      </c>
      <c r="AM428" s="82">
        <v>1458.06</v>
      </c>
      <c r="AN428" s="38" t="s">
        <v>141</v>
      </c>
      <c r="AO428" s="33">
        <v>1458.06</v>
      </c>
      <c r="AP428" s="38">
        <v>684.32</v>
      </c>
      <c r="AQ428" s="98">
        <f t="shared" si="137"/>
        <v>1458.06</v>
      </c>
      <c r="AR428" s="83" t="s">
        <v>141</v>
      </c>
      <c r="AS428" s="37" t="s">
        <v>141</v>
      </c>
      <c r="AT428" s="38" t="s">
        <v>141</v>
      </c>
      <c r="AU428" s="38" t="s">
        <v>141</v>
      </c>
      <c r="AV428" s="98" t="str">
        <f t="shared" si="138"/>
        <v>0, 00</v>
      </c>
      <c r="AW428" s="72" t="s">
        <v>141</v>
      </c>
      <c r="AX428" s="38" t="s">
        <v>141</v>
      </c>
      <c r="AY428" s="38" t="s">
        <v>141</v>
      </c>
      <c r="AZ428" s="38" t="s">
        <v>141</v>
      </c>
      <c r="BA428" s="16"/>
    </row>
    <row r="429" spans="1:53" s="12" customFormat="1" ht="12.75">
      <c r="A429" s="16">
        <v>112</v>
      </c>
      <c r="B429" s="16" t="s">
        <v>15</v>
      </c>
      <c r="C429" s="13" t="s">
        <v>112</v>
      </c>
      <c r="D429" s="13">
        <v>108.4</v>
      </c>
      <c r="E429" s="33">
        <v>7709.36</v>
      </c>
      <c r="F429" s="37" t="s">
        <v>141</v>
      </c>
      <c r="G429" s="33">
        <v>7709.36</v>
      </c>
      <c r="H429" s="33">
        <v>18087.76</v>
      </c>
      <c r="I429" s="33">
        <f t="shared" si="139"/>
        <v>2725.7367810026385</v>
      </c>
      <c r="J429" s="33">
        <v>0</v>
      </c>
      <c r="K429" s="31">
        <f t="shared" si="129"/>
        <v>2725.7367810026385</v>
      </c>
      <c r="L429" s="31">
        <f t="shared" si="130"/>
        <v>6395.144696569921</v>
      </c>
      <c r="M429" s="31">
        <f t="shared" si="122"/>
        <v>2725.7367810026385</v>
      </c>
      <c r="N429" s="31">
        <f t="shared" si="131"/>
        <v>4414.066279683377</v>
      </c>
      <c r="O429" s="31">
        <v>0</v>
      </c>
      <c r="P429" s="31">
        <f t="shared" si="132"/>
        <v>4414.066279683377</v>
      </c>
      <c r="Q429" s="31">
        <f t="shared" si="133"/>
        <v>10356.316411609498</v>
      </c>
      <c r="R429" s="31">
        <f t="shared" si="123"/>
        <v>4414.066279683377</v>
      </c>
      <c r="S429" s="31">
        <f t="shared" si="134"/>
        <v>569.5569393139842</v>
      </c>
      <c r="T429" s="31">
        <v>0</v>
      </c>
      <c r="U429" s="31">
        <f t="shared" si="135"/>
        <v>569.5569393139842</v>
      </c>
      <c r="V429" s="31">
        <f t="shared" si="136"/>
        <v>1336.2988918205806</v>
      </c>
      <c r="W429" s="63">
        <f t="shared" si="124"/>
        <v>569.5569393139842</v>
      </c>
      <c r="X429" s="83" t="s">
        <v>141</v>
      </c>
      <c r="Y429" s="37" t="s">
        <v>141</v>
      </c>
      <c r="Z429" s="37" t="s">
        <v>141</v>
      </c>
      <c r="AA429" s="37" t="s">
        <v>141</v>
      </c>
      <c r="AB429" s="37" t="s">
        <v>141</v>
      </c>
      <c r="AC429" s="80">
        <v>502.98</v>
      </c>
      <c r="AD429" s="37" t="s">
        <v>141</v>
      </c>
      <c r="AE429" s="36">
        <v>502.98</v>
      </c>
      <c r="AF429" s="36">
        <v>435.87</v>
      </c>
      <c r="AG429" s="98">
        <f t="shared" si="125"/>
        <v>502.98</v>
      </c>
      <c r="AH429" s="83" t="s">
        <v>141</v>
      </c>
      <c r="AI429" s="37" t="s">
        <v>141</v>
      </c>
      <c r="AJ429" s="37" t="s">
        <v>141</v>
      </c>
      <c r="AK429" s="37" t="s">
        <v>141</v>
      </c>
      <c r="AL429" s="99" t="str">
        <f t="shared" si="126"/>
        <v>0, 00</v>
      </c>
      <c r="AM429" s="82">
        <v>1040.7</v>
      </c>
      <c r="AN429" s="33">
        <v>1248.84</v>
      </c>
      <c r="AO429" s="36">
        <v>-208.14</v>
      </c>
      <c r="AP429" s="33">
        <v>2580.15</v>
      </c>
      <c r="AQ429" s="98">
        <f t="shared" si="137"/>
        <v>-208.14</v>
      </c>
      <c r="AR429" s="85">
        <v>0</v>
      </c>
      <c r="AS429" s="37" t="s">
        <v>141</v>
      </c>
      <c r="AT429" s="37" t="s">
        <v>141</v>
      </c>
      <c r="AU429" s="37" t="s">
        <v>141</v>
      </c>
      <c r="AV429" s="98" t="str">
        <f t="shared" si="138"/>
        <v>0, 00</v>
      </c>
      <c r="AW429" s="71" t="s">
        <v>141</v>
      </c>
      <c r="AX429" s="37" t="s">
        <v>141</v>
      </c>
      <c r="AY429" s="37" t="s">
        <v>141</v>
      </c>
      <c r="AZ429" s="37" t="s">
        <v>141</v>
      </c>
      <c r="BA429" s="16"/>
    </row>
    <row r="430" spans="1:53" s="12" customFormat="1" ht="12.75">
      <c r="A430" s="16">
        <v>113</v>
      </c>
      <c r="B430" s="49" t="s">
        <v>113</v>
      </c>
      <c r="C430" s="13">
        <v>29</v>
      </c>
      <c r="D430" s="13">
        <v>30.3</v>
      </c>
      <c r="E430" s="33">
        <v>1878.94</v>
      </c>
      <c r="F430" s="33">
        <v>2065.52</v>
      </c>
      <c r="G430" s="38">
        <v>-186.58</v>
      </c>
      <c r="H430" s="37" t="s">
        <v>141</v>
      </c>
      <c r="I430" s="33">
        <f t="shared" si="139"/>
        <v>664.3217941952507</v>
      </c>
      <c r="J430" s="33">
        <f>F430/3.79*1.34</f>
        <v>730.2893931398418</v>
      </c>
      <c r="K430" s="31">
        <f t="shared" si="129"/>
        <v>-65.96759894459105</v>
      </c>
      <c r="L430" s="31">
        <v>0</v>
      </c>
      <c r="M430" s="31">
        <f t="shared" si="122"/>
        <v>-65.96759894459105</v>
      </c>
      <c r="N430" s="31">
        <f t="shared" si="131"/>
        <v>1075.804696569921</v>
      </c>
      <c r="O430" s="31">
        <f>F430/3.79*2.17</f>
        <v>1182.6328232189974</v>
      </c>
      <c r="P430" s="31">
        <f t="shared" si="132"/>
        <v>-106.82812664907652</v>
      </c>
      <c r="Q430" s="31">
        <v>0</v>
      </c>
      <c r="R430" s="31">
        <f t="shared" si="123"/>
        <v>-106.82812664907652</v>
      </c>
      <c r="S430" s="31">
        <f t="shared" si="134"/>
        <v>138.8135092348285</v>
      </c>
      <c r="T430" s="31">
        <f>F430/3.79*0.28</f>
        <v>152.59778364116096</v>
      </c>
      <c r="U430" s="31">
        <f t="shared" si="135"/>
        <v>-13.784274406332457</v>
      </c>
      <c r="V430" s="31">
        <v>0</v>
      </c>
      <c r="W430" s="63">
        <f t="shared" si="124"/>
        <v>-13.784274406332457</v>
      </c>
      <c r="X430" s="85" t="s">
        <v>141</v>
      </c>
      <c r="Y430" s="37" t="s">
        <v>141</v>
      </c>
      <c r="Z430" s="38" t="s">
        <v>141</v>
      </c>
      <c r="AA430" s="38" t="s">
        <v>141</v>
      </c>
      <c r="AB430" s="38" t="s">
        <v>141</v>
      </c>
      <c r="AC430" s="85" t="s">
        <v>141</v>
      </c>
      <c r="AD430" s="38" t="s">
        <v>141</v>
      </c>
      <c r="AE430" s="38" t="s">
        <v>141</v>
      </c>
      <c r="AF430" s="38" t="s">
        <v>141</v>
      </c>
      <c r="AG430" s="98" t="str">
        <f t="shared" si="125"/>
        <v>0, 00</v>
      </c>
      <c r="AH430" s="80">
        <v>759.2</v>
      </c>
      <c r="AI430" s="33">
        <v>-2867.84</v>
      </c>
      <c r="AJ430" s="33">
        <v>3627.04</v>
      </c>
      <c r="AK430" s="37" t="s">
        <v>141</v>
      </c>
      <c r="AL430" s="99">
        <f t="shared" si="126"/>
        <v>3627.04</v>
      </c>
      <c r="AM430" s="85">
        <v>287</v>
      </c>
      <c r="AN430" s="37">
        <v>315.7</v>
      </c>
      <c r="AO430" s="38">
        <v>-28.7</v>
      </c>
      <c r="AP430" s="37" t="s">
        <v>141</v>
      </c>
      <c r="AQ430" s="98">
        <f t="shared" si="137"/>
        <v>-28.7</v>
      </c>
      <c r="AR430" s="83" t="s">
        <v>141</v>
      </c>
      <c r="AS430" s="37" t="s">
        <v>141</v>
      </c>
      <c r="AT430" s="37" t="s">
        <v>141</v>
      </c>
      <c r="AU430" s="37" t="s">
        <v>141</v>
      </c>
      <c r="AV430" s="98" t="str">
        <f t="shared" si="138"/>
        <v>0, 00</v>
      </c>
      <c r="AW430" s="71" t="s">
        <v>141</v>
      </c>
      <c r="AX430" s="37" t="s">
        <v>141</v>
      </c>
      <c r="AY430" s="37" t="s">
        <v>141</v>
      </c>
      <c r="AZ430" s="37" t="s">
        <v>141</v>
      </c>
      <c r="BA430" s="16"/>
    </row>
    <row r="431" spans="1:53" s="12" customFormat="1" ht="12.75">
      <c r="A431" s="16">
        <v>114</v>
      </c>
      <c r="B431" s="16" t="s">
        <v>114</v>
      </c>
      <c r="C431" s="13">
        <v>25</v>
      </c>
      <c r="D431" s="13">
        <v>62.2</v>
      </c>
      <c r="E431" s="33">
        <v>4430.76</v>
      </c>
      <c r="F431" s="37" t="s">
        <v>141</v>
      </c>
      <c r="G431" s="33">
        <v>4430.76</v>
      </c>
      <c r="H431" s="37" t="s">
        <v>141</v>
      </c>
      <c r="I431" s="33">
        <f t="shared" si="139"/>
        <v>1566.5483905013193</v>
      </c>
      <c r="J431" s="33">
        <v>0</v>
      </c>
      <c r="K431" s="31">
        <f t="shared" si="129"/>
        <v>1566.5483905013193</v>
      </c>
      <c r="L431" s="31">
        <v>0</v>
      </c>
      <c r="M431" s="31">
        <f t="shared" si="122"/>
        <v>1566.5483905013193</v>
      </c>
      <c r="N431" s="31">
        <f t="shared" si="131"/>
        <v>2536.8731398416885</v>
      </c>
      <c r="O431" s="31">
        <v>0</v>
      </c>
      <c r="P431" s="31">
        <f t="shared" si="132"/>
        <v>2536.8731398416885</v>
      </c>
      <c r="Q431" s="31">
        <v>0</v>
      </c>
      <c r="R431" s="31">
        <f t="shared" si="123"/>
        <v>2536.8731398416885</v>
      </c>
      <c r="S431" s="31">
        <f t="shared" si="134"/>
        <v>327.3384696569921</v>
      </c>
      <c r="T431" s="31">
        <v>0</v>
      </c>
      <c r="U431" s="31">
        <f t="shared" si="135"/>
        <v>327.3384696569921</v>
      </c>
      <c r="V431" s="31">
        <v>0</v>
      </c>
      <c r="W431" s="63">
        <f t="shared" si="124"/>
        <v>327.3384696569921</v>
      </c>
      <c r="X431" s="83" t="s">
        <v>141</v>
      </c>
      <c r="Y431" s="37" t="s">
        <v>141</v>
      </c>
      <c r="Z431" s="37" t="s">
        <v>141</v>
      </c>
      <c r="AA431" s="37" t="s">
        <v>141</v>
      </c>
      <c r="AB431" s="37" t="s">
        <v>141</v>
      </c>
      <c r="AC431" s="83">
        <v>289.08</v>
      </c>
      <c r="AD431" s="37" t="s">
        <v>141</v>
      </c>
      <c r="AE431" s="37">
        <v>289.08</v>
      </c>
      <c r="AF431" s="37" t="s">
        <v>141</v>
      </c>
      <c r="AG431" s="98">
        <f t="shared" si="125"/>
        <v>289.08</v>
      </c>
      <c r="AH431" s="83" t="s">
        <v>141</v>
      </c>
      <c r="AI431" s="38" t="s">
        <v>141</v>
      </c>
      <c r="AJ431" s="38" t="s">
        <v>141</v>
      </c>
      <c r="AK431" s="37" t="s">
        <v>141</v>
      </c>
      <c r="AL431" s="99" t="str">
        <f t="shared" si="126"/>
        <v>0, 00</v>
      </c>
      <c r="AM431" s="85">
        <v>863.5</v>
      </c>
      <c r="AN431" s="37" t="s">
        <v>141</v>
      </c>
      <c r="AO431" s="37">
        <v>863.5</v>
      </c>
      <c r="AP431" s="37" t="s">
        <v>141</v>
      </c>
      <c r="AQ431" s="98">
        <f t="shared" si="137"/>
        <v>863.5</v>
      </c>
      <c r="AR431" s="83" t="s">
        <v>141</v>
      </c>
      <c r="AS431" s="37" t="s">
        <v>141</v>
      </c>
      <c r="AT431" s="37" t="s">
        <v>141</v>
      </c>
      <c r="AU431" s="37" t="s">
        <v>141</v>
      </c>
      <c r="AV431" s="98" t="str">
        <f t="shared" si="138"/>
        <v>0, 00</v>
      </c>
      <c r="AW431" s="71" t="s">
        <v>141</v>
      </c>
      <c r="AX431" s="37" t="s">
        <v>141</v>
      </c>
      <c r="AY431" s="37" t="s">
        <v>141</v>
      </c>
      <c r="AZ431" s="37" t="s">
        <v>141</v>
      </c>
      <c r="BA431" s="16"/>
    </row>
    <row r="432" spans="1:53" s="12" customFormat="1" ht="12.75">
      <c r="A432" s="16">
        <v>116</v>
      </c>
      <c r="B432" s="16" t="s">
        <v>115</v>
      </c>
      <c r="C432" s="13">
        <v>56</v>
      </c>
      <c r="D432" s="13">
        <v>30.1</v>
      </c>
      <c r="E432" s="33">
        <v>2140.68</v>
      </c>
      <c r="F432" s="37" t="s">
        <v>141</v>
      </c>
      <c r="G432" s="33">
        <v>2140.68</v>
      </c>
      <c r="H432" s="37" t="s">
        <v>141</v>
      </c>
      <c r="I432" s="33">
        <f t="shared" si="139"/>
        <v>756.8631134564644</v>
      </c>
      <c r="J432" s="33">
        <v>0</v>
      </c>
      <c r="K432" s="31">
        <f t="shared" si="129"/>
        <v>756.8631134564644</v>
      </c>
      <c r="L432" s="31">
        <v>0</v>
      </c>
      <c r="M432" s="31">
        <f t="shared" si="122"/>
        <v>756.8631134564644</v>
      </c>
      <c r="N432" s="31">
        <f t="shared" si="131"/>
        <v>1225.6663852242743</v>
      </c>
      <c r="O432" s="31">
        <v>0</v>
      </c>
      <c r="P432" s="31">
        <f t="shared" si="132"/>
        <v>1225.6663852242743</v>
      </c>
      <c r="Q432" s="31">
        <v>0</v>
      </c>
      <c r="R432" s="31">
        <f t="shared" si="123"/>
        <v>1225.6663852242743</v>
      </c>
      <c r="S432" s="31">
        <f t="shared" si="134"/>
        <v>158.15050131926122</v>
      </c>
      <c r="T432" s="31">
        <v>0</v>
      </c>
      <c r="U432" s="31">
        <f t="shared" si="135"/>
        <v>158.15050131926122</v>
      </c>
      <c r="V432" s="31">
        <v>0</v>
      </c>
      <c r="W432" s="63">
        <f t="shared" si="124"/>
        <v>158.15050131926122</v>
      </c>
      <c r="X432" s="83" t="s">
        <v>141</v>
      </c>
      <c r="Y432" s="37" t="s">
        <v>141</v>
      </c>
      <c r="Z432" s="37" t="s">
        <v>141</v>
      </c>
      <c r="AA432" s="37" t="s">
        <v>141</v>
      </c>
      <c r="AB432" s="37" t="s">
        <v>141</v>
      </c>
      <c r="AC432" s="83">
        <v>139.66</v>
      </c>
      <c r="AD432" s="37" t="s">
        <v>141</v>
      </c>
      <c r="AE432" s="37">
        <v>139.66</v>
      </c>
      <c r="AF432" s="37" t="s">
        <v>141</v>
      </c>
      <c r="AG432" s="98">
        <f t="shared" si="125"/>
        <v>139.66</v>
      </c>
      <c r="AH432" s="83" t="s">
        <v>141</v>
      </c>
      <c r="AI432" s="38" t="s">
        <v>141</v>
      </c>
      <c r="AJ432" s="38" t="s">
        <v>141</v>
      </c>
      <c r="AK432" s="37" t="s">
        <v>141</v>
      </c>
      <c r="AL432" s="99" t="str">
        <f t="shared" si="126"/>
        <v>0, 00</v>
      </c>
      <c r="AM432" s="85">
        <v>417.22</v>
      </c>
      <c r="AN432" s="37" t="s">
        <v>141</v>
      </c>
      <c r="AO432" s="37">
        <v>417.22</v>
      </c>
      <c r="AP432" s="37" t="s">
        <v>141</v>
      </c>
      <c r="AQ432" s="98">
        <f t="shared" si="137"/>
        <v>417.22</v>
      </c>
      <c r="AR432" s="83" t="s">
        <v>141</v>
      </c>
      <c r="AS432" s="37" t="s">
        <v>141</v>
      </c>
      <c r="AT432" s="37" t="s">
        <v>141</v>
      </c>
      <c r="AU432" s="37" t="s">
        <v>141</v>
      </c>
      <c r="AV432" s="98" t="str">
        <f t="shared" si="138"/>
        <v>0, 00</v>
      </c>
      <c r="AW432" s="71" t="s">
        <v>141</v>
      </c>
      <c r="AX432" s="37" t="s">
        <v>141</v>
      </c>
      <c r="AY432" s="37" t="s">
        <v>141</v>
      </c>
      <c r="AZ432" s="37" t="s">
        <v>141</v>
      </c>
      <c r="BA432" s="16"/>
    </row>
    <row r="433" spans="1:53" s="12" customFormat="1" ht="12.75">
      <c r="A433" s="16">
        <v>117</v>
      </c>
      <c r="B433" s="16" t="s">
        <v>116</v>
      </c>
      <c r="C433" s="13">
        <v>10</v>
      </c>
      <c r="D433" s="13">
        <v>631.4</v>
      </c>
      <c r="E433" s="33">
        <v>23745.35</v>
      </c>
      <c r="F433" s="37" t="s">
        <v>141</v>
      </c>
      <c r="G433" s="33">
        <v>23745.35</v>
      </c>
      <c r="H433" s="38">
        <v>19651.01</v>
      </c>
      <c r="I433" s="33">
        <f t="shared" si="139"/>
        <v>8395.453562005276</v>
      </c>
      <c r="J433" s="33">
        <v>0</v>
      </c>
      <c r="K433" s="31">
        <f t="shared" si="129"/>
        <v>8395.453562005276</v>
      </c>
      <c r="L433" s="31">
        <f t="shared" si="130"/>
        <v>6947.850501319262</v>
      </c>
      <c r="M433" s="31">
        <f t="shared" si="122"/>
        <v>8395.453562005276</v>
      </c>
      <c r="N433" s="31">
        <f t="shared" si="131"/>
        <v>13595.622559366753</v>
      </c>
      <c r="O433" s="31">
        <v>0</v>
      </c>
      <c r="P433" s="31">
        <f t="shared" si="132"/>
        <v>13595.622559366753</v>
      </c>
      <c r="Q433" s="31">
        <f t="shared" si="133"/>
        <v>11251.369841688653</v>
      </c>
      <c r="R433" s="31">
        <f t="shared" si="123"/>
        <v>13595.622559366753</v>
      </c>
      <c r="S433" s="31">
        <f t="shared" si="134"/>
        <v>1754.2738786279683</v>
      </c>
      <c r="T433" s="31">
        <v>0</v>
      </c>
      <c r="U433" s="31">
        <f t="shared" si="135"/>
        <v>1754.2738786279683</v>
      </c>
      <c r="V433" s="31">
        <f t="shared" si="136"/>
        <v>1451.7896569920845</v>
      </c>
      <c r="W433" s="63">
        <f t="shared" si="124"/>
        <v>1754.2738786279683</v>
      </c>
      <c r="X433" s="82">
        <v>13636.37</v>
      </c>
      <c r="Y433" s="37" t="s">
        <v>141</v>
      </c>
      <c r="Z433" s="33">
        <v>13636.37</v>
      </c>
      <c r="AA433" s="33">
        <v>10704.62</v>
      </c>
      <c r="AB433" s="33">
        <v>13636.37</v>
      </c>
      <c r="AC433" s="82">
        <v>2964.98</v>
      </c>
      <c r="AD433" s="37" t="s">
        <v>141</v>
      </c>
      <c r="AE433" s="33">
        <v>2964.98</v>
      </c>
      <c r="AF433" s="33">
        <v>1054.23</v>
      </c>
      <c r="AG433" s="98">
        <f t="shared" si="125"/>
        <v>2964.98</v>
      </c>
      <c r="AH433" s="83" t="s">
        <v>141</v>
      </c>
      <c r="AI433" s="37" t="s">
        <v>141</v>
      </c>
      <c r="AJ433" s="37" t="s">
        <v>141</v>
      </c>
      <c r="AK433" s="37" t="s">
        <v>141</v>
      </c>
      <c r="AL433" s="99" t="str">
        <f t="shared" si="126"/>
        <v>0, 00</v>
      </c>
      <c r="AM433" s="82">
        <v>8243.03</v>
      </c>
      <c r="AN433" s="37" t="s">
        <v>141</v>
      </c>
      <c r="AO433" s="33">
        <v>8243.03</v>
      </c>
      <c r="AP433" s="33">
        <v>5762.71</v>
      </c>
      <c r="AQ433" s="98">
        <f t="shared" si="137"/>
        <v>8243.03</v>
      </c>
      <c r="AR433" s="85">
        <v>402.58</v>
      </c>
      <c r="AS433" s="37" t="s">
        <v>141</v>
      </c>
      <c r="AT433" s="38">
        <v>402.58</v>
      </c>
      <c r="AU433" s="38">
        <v>249.22</v>
      </c>
      <c r="AV433" s="98">
        <f t="shared" si="138"/>
        <v>402.58</v>
      </c>
      <c r="AW433" s="71" t="s">
        <v>141</v>
      </c>
      <c r="AX433" s="37" t="s">
        <v>141</v>
      </c>
      <c r="AY433" s="37" t="s">
        <v>141</v>
      </c>
      <c r="AZ433" s="37" t="s">
        <v>141</v>
      </c>
      <c r="BA433" s="16"/>
    </row>
    <row r="434" spans="1:53" s="12" customFormat="1" ht="12.75">
      <c r="A434" s="16">
        <v>118</v>
      </c>
      <c r="B434" s="16" t="s">
        <v>116</v>
      </c>
      <c r="C434" s="13">
        <v>12</v>
      </c>
      <c r="D434" s="13">
        <v>98.7</v>
      </c>
      <c r="E434" s="33">
        <v>4038.88</v>
      </c>
      <c r="F434" s="37" t="s">
        <v>141</v>
      </c>
      <c r="G434" s="33">
        <v>4038.88</v>
      </c>
      <c r="H434" s="33">
        <v>2540.92</v>
      </c>
      <c r="I434" s="33">
        <f t="shared" si="139"/>
        <v>1427.994511873351</v>
      </c>
      <c r="J434" s="33">
        <v>0</v>
      </c>
      <c r="K434" s="31">
        <f t="shared" si="129"/>
        <v>1427.994511873351</v>
      </c>
      <c r="L434" s="31">
        <f t="shared" si="130"/>
        <v>898.3727704485489</v>
      </c>
      <c r="M434" s="31">
        <f t="shared" si="122"/>
        <v>1427.994511873351</v>
      </c>
      <c r="N434" s="31">
        <f t="shared" si="131"/>
        <v>2312.498575197889</v>
      </c>
      <c r="O434" s="31">
        <v>0</v>
      </c>
      <c r="P434" s="31">
        <f t="shared" si="132"/>
        <v>2312.498575197889</v>
      </c>
      <c r="Q434" s="31">
        <f t="shared" si="133"/>
        <v>1454.8275461741425</v>
      </c>
      <c r="R434" s="31">
        <f t="shared" si="123"/>
        <v>2312.498575197889</v>
      </c>
      <c r="S434" s="31">
        <f t="shared" si="134"/>
        <v>298.3869129287599</v>
      </c>
      <c r="T434" s="31">
        <v>0</v>
      </c>
      <c r="U434" s="31">
        <f t="shared" si="135"/>
        <v>298.3869129287599</v>
      </c>
      <c r="V434" s="31">
        <f t="shared" si="136"/>
        <v>187.71968337730874</v>
      </c>
      <c r="W434" s="63">
        <f t="shared" si="124"/>
        <v>298.3869129287599</v>
      </c>
      <c r="X434" s="82">
        <v>2300.04</v>
      </c>
      <c r="Y434" s="37" t="s">
        <v>141</v>
      </c>
      <c r="Z434" s="33">
        <v>2300.04</v>
      </c>
      <c r="AA434" s="33">
        <v>1313.6</v>
      </c>
      <c r="AB434" s="33">
        <v>2300.04</v>
      </c>
      <c r="AC434" s="85">
        <v>458.42</v>
      </c>
      <c r="AD434" s="37" t="s">
        <v>141</v>
      </c>
      <c r="AE434" s="38">
        <v>458.42</v>
      </c>
      <c r="AF434" s="38">
        <v>0.27</v>
      </c>
      <c r="AG434" s="98">
        <f t="shared" si="125"/>
        <v>458.42</v>
      </c>
      <c r="AH434" s="83" t="s">
        <v>141</v>
      </c>
      <c r="AI434" s="38" t="s">
        <v>141</v>
      </c>
      <c r="AJ434" s="38" t="s">
        <v>141</v>
      </c>
      <c r="AK434" s="38" t="s">
        <v>141</v>
      </c>
      <c r="AL434" s="99" t="str">
        <f t="shared" si="126"/>
        <v>0, 00</v>
      </c>
      <c r="AM434" s="82">
        <v>1369.4</v>
      </c>
      <c r="AN434" s="38" t="s">
        <v>141</v>
      </c>
      <c r="AO434" s="33">
        <v>1369.4</v>
      </c>
      <c r="AP434" s="36">
        <v>650.22</v>
      </c>
      <c r="AQ434" s="98">
        <f t="shared" si="137"/>
        <v>1369.4</v>
      </c>
      <c r="AR434" s="83" t="s">
        <v>141</v>
      </c>
      <c r="AS434" s="37" t="s">
        <v>141</v>
      </c>
      <c r="AT434" s="37" t="s">
        <v>141</v>
      </c>
      <c r="AU434" s="37" t="s">
        <v>141</v>
      </c>
      <c r="AV434" s="98" t="str">
        <f t="shared" si="138"/>
        <v>0, 00</v>
      </c>
      <c r="AW434" s="71" t="s">
        <v>141</v>
      </c>
      <c r="AX434" s="37" t="s">
        <v>141</v>
      </c>
      <c r="AY434" s="37" t="s">
        <v>141</v>
      </c>
      <c r="AZ434" s="37" t="s">
        <v>141</v>
      </c>
      <c r="BA434" s="16"/>
    </row>
    <row r="435" spans="1:53" s="12" customFormat="1" ht="12.75">
      <c r="A435" s="16">
        <v>119</v>
      </c>
      <c r="B435" s="16" t="s">
        <v>116</v>
      </c>
      <c r="C435" s="13">
        <v>14</v>
      </c>
      <c r="D435" s="13">
        <v>129.3</v>
      </c>
      <c r="E435" s="33">
        <v>4804.75</v>
      </c>
      <c r="F435" s="37" t="s">
        <v>141</v>
      </c>
      <c r="G435" s="39">
        <v>4804.75</v>
      </c>
      <c r="H435" s="33">
        <v>2082.47</v>
      </c>
      <c r="I435" s="33">
        <f t="shared" si="139"/>
        <v>1698.7770448548813</v>
      </c>
      <c r="J435" s="33">
        <v>0</v>
      </c>
      <c r="K435" s="31">
        <f t="shared" si="129"/>
        <v>1698.7770448548813</v>
      </c>
      <c r="L435" s="31">
        <f t="shared" si="130"/>
        <v>736.2822691292877</v>
      </c>
      <c r="M435" s="31">
        <f t="shared" si="122"/>
        <v>1698.7770448548813</v>
      </c>
      <c r="N435" s="31">
        <f t="shared" si="131"/>
        <v>2751.004617414248</v>
      </c>
      <c r="O435" s="31">
        <v>0</v>
      </c>
      <c r="P435" s="31">
        <f t="shared" si="132"/>
        <v>2751.004617414248</v>
      </c>
      <c r="Q435" s="31">
        <f t="shared" si="133"/>
        <v>1192.337704485488</v>
      </c>
      <c r="R435" s="31">
        <f t="shared" si="123"/>
        <v>2751.004617414248</v>
      </c>
      <c r="S435" s="31">
        <f t="shared" si="134"/>
        <v>354.96833773087076</v>
      </c>
      <c r="T435" s="31">
        <v>0</v>
      </c>
      <c r="U435" s="31">
        <f t="shared" si="135"/>
        <v>354.96833773087076</v>
      </c>
      <c r="V435" s="31">
        <f t="shared" si="136"/>
        <v>153.85002638522428</v>
      </c>
      <c r="W435" s="63">
        <f t="shared" si="124"/>
        <v>354.96833773087076</v>
      </c>
      <c r="X435" s="82">
        <v>2759.35</v>
      </c>
      <c r="Y435" s="37" t="s">
        <v>141</v>
      </c>
      <c r="Z435" s="33">
        <v>2759.35</v>
      </c>
      <c r="AA435" s="33">
        <v>1196.69</v>
      </c>
      <c r="AB435" s="33">
        <v>2759.35</v>
      </c>
      <c r="AC435" s="85">
        <v>599.94</v>
      </c>
      <c r="AD435" s="37" t="s">
        <v>141</v>
      </c>
      <c r="AE435" s="38">
        <v>599.94</v>
      </c>
      <c r="AF435" s="38">
        <v>253.53</v>
      </c>
      <c r="AG435" s="98">
        <f t="shared" si="125"/>
        <v>599.94</v>
      </c>
      <c r="AH435" s="83" t="s">
        <v>141</v>
      </c>
      <c r="AI435" s="37" t="s">
        <v>141</v>
      </c>
      <c r="AJ435" s="37" t="s">
        <v>141</v>
      </c>
      <c r="AK435" s="37" t="s">
        <v>141</v>
      </c>
      <c r="AL435" s="99" t="str">
        <f t="shared" si="126"/>
        <v>0, 00</v>
      </c>
      <c r="AM435" s="82">
        <v>1667.92</v>
      </c>
      <c r="AN435" s="37" t="s">
        <v>141</v>
      </c>
      <c r="AO435" s="33">
        <v>1667.92</v>
      </c>
      <c r="AP435" s="36">
        <v>679.65</v>
      </c>
      <c r="AQ435" s="98">
        <f t="shared" si="137"/>
        <v>1667.92</v>
      </c>
      <c r="AR435" s="85">
        <v>81.47</v>
      </c>
      <c r="AS435" s="37" t="s">
        <v>141</v>
      </c>
      <c r="AT435" s="38">
        <v>81.47</v>
      </c>
      <c r="AU435" s="37">
        <v>54.24</v>
      </c>
      <c r="AV435" s="98">
        <f t="shared" si="138"/>
        <v>81.47</v>
      </c>
      <c r="AW435" s="71" t="s">
        <v>141</v>
      </c>
      <c r="AX435" s="37" t="s">
        <v>141</v>
      </c>
      <c r="AY435" s="37" t="s">
        <v>141</v>
      </c>
      <c r="AZ435" s="37" t="s">
        <v>141</v>
      </c>
      <c r="BA435" s="16"/>
    </row>
    <row r="436" spans="1:53" s="12" customFormat="1" ht="12.75">
      <c r="A436" s="16">
        <v>120</v>
      </c>
      <c r="B436" s="16" t="s">
        <v>117</v>
      </c>
      <c r="C436" s="13">
        <v>46</v>
      </c>
      <c r="D436" s="13">
        <v>26.2</v>
      </c>
      <c r="E436" s="33">
        <v>1863.36</v>
      </c>
      <c r="F436" s="37" t="s">
        <v>141</v>
      </c>
      <c r="G436" s="33">
        <v>1863.36</v>
      </c>
      <c r="H436" s="37" t="s">
        <v>141</v>
      </c>
      <c r="I436" s="33">
        <f t="shared" si="139"/>
        <v>658.8132981530343</v>
      </c>
      <c r="J436" s="33">
        <v>0</v>
      </c>
      <c r="K436" s="31">
        <f t="shared" si="129"/>
        <v>658.8132981530343</v>
      </c>
      <c r="L436" s="31">
        <v>0</v>
      </c>
      <c r="M436" s="31">
        <f t="shared" si="122"/>
        <v>658.8132981530343</v>
      </c>
      <c r="N436" s="31">
        <f t="shared" si="131"/>
        <v>1066.884221635884</v>
      </c>
      <c r="O436" s="31">
        <v>0</v>
      </c>
      <c r="P436" s="31">
        <f t="shared" si="132"/>
        <v>1066.884221635884</v>
      </c>
      <c r="Q436" s="31">
        <v>0</v>
      </c>
      <c r="R436" s="31">
        <f t="shared" si="123"/>
        <v>1066.884221635884</v>
      </c>
      <c r="S436" s="31">
        <f t="shared" si="134"/>
        <v>137.6624802110818</v>
      </c>
      <c r="T436" s="31">
        <v>0</v>
      </c>
      <c r="U436" s="31">
        <f t="shared" si="135"/>
        <v>137.6624802110818</v>
      </c>
      <c r="V436" s="31">
        <v>0</v>
      </c>
      <c r="W436" s="63">
        <f t="shared" si="124"/>
        <v>137.6624802110818</v>
      </c>
      <c r="X436" s="83" t="s">
        <v>141</v>
      </c>
      <c r="Y436" s="37" t="s">
        <v>141</v>
      </c>
      <c r="Z436" s="37" t="s">
        <v>141</v>
      </c>
      <c r="AA436" s="37" t="s">
        <v>141</v>
      </c>
      <c r="AB436" s="37" t="s">
        <v>141</v>
      </c>
      <c r="AC436" s="85">
        <v>121.56</v>
      </c>
      <c r="AD436" s="37" t="s">
        <v>141</v>
      </c>
      <c r="AE436" s="38">
        <v>121.56</v>
      </c>
      <c r="AF436" s="37" t="s">
        <v>141</v>
      </c>
      <c r="AG436" s="98">
        <f t="shared" si="125"/>
        <v>121.56</v>
      </c>
      <c r="AH436" s="85" t="s">
        <v>141</v>
      </c>
      <c r="AI436" s="38" t="s">
        <v>141</v>
      </c>
      <c r="AJ436" s="38" t="s">
        <v>141</v>
      </c>
      <c r="AK436" s="38" t="s">
        <v>141</v>
      </c>
      <c r="AL436" s="99" t="str">
        <f t="shared" si="126"/>
        <v>0, 00</v>
      </c>
      <c r="AM436" s="85">
        <v>363.12</v>
      </c>
      <c r="AN436" s="38" t="s">
        <v>141</v>
      </c>
      <c r="AO436" s="38">
        <v>363.12</v>
      </c>
      <c r="AP436" s="38" t="s">
        <v>141</v>
      </c>
      <c r="AQ436" s="98">
        <f t="shared" si="137"/>
        <v>363.12</v>
      </c>
      <c r="AR436" s="85" t="s">
        <v>141</v>
      </c>
      <c r="AS436" s="38" t="s">
        <v>141</v>
      </c>
      <c r="AT436" s="38" t="s">
        <v>141</v>
      </c>
      <c r="AU436" s="38" t="s">
        <v>141</v>
      </c>
      <c r="AV436" s="98" t="str">
        <f t="shared" si="138"/>
        <v>0, 00</v>
      </c>
      <c r="AW436" s="72" t="s">
        <v>141</v>
      </c>
      <c r="AX436" s="38" t="s">
        <v>141</v>
      </c>
      <c r="AY436" s="38" t="s">
        <v>141</v>
      </c>
      <c r="AZ436" s="38" t="s">
        <v>141</v>
      </c>
      <c r="BA436" s="16"/>
    </row>
    <row r="437" spans="1:53" s="12" customFormat="1" ht="12.75">
      <c r="A437" s="16">
        <v>121</v>
      </c>
      <c r="B437" s="16" t="s">
        <v>117</v>
      </c>
      <c r="C437" s="13">
        <v>54</v>
      </c>
      <c r="D437" s="13">
        <v>62.8</v>
      </c>
      <c r="E437" s="33">
        <v>2233.2</v>
      </c>
      <c r="F437" s="37" t="s">
        <v>141</v>
      </c>
      <c r="G437" s="33">
        <v>2233.2</v>
      </c>
      <c r="H437" s="33">
        <v>2541.82</v>
      </c>
      <c r="I437" s="33">
        <f t="shared" si="139"/>
        <v>789.5746701846965</v>
      </c>
      <c r="J437" s="33">
        <v>0</v>
      </c>
      <c r="K437" s="31">
        <f t="shared" si="129"/>
        <v>789.5746701846965</v>
      </c>
      <c r="L437" s="31">
        <f t="shared" si="130"/>
        <v>898.6909762532983</v>
      </c>
      <c r="M437" s="31">
        <f t="shared" si="122"/>
        <v>789.5746701846965</v>
      </c>
      <c r="N437" s="31">
        <f t="shared" si="131"/>
        <v>1278.6395778364115</v>
      </c>
      <c r="O437" s="31">
        <v>0</v>
      </c>
      <c r="P437" s="31">
        <f t="shared" si="132"/>
        <v>1278.6395778364115</v>
      </c>
      <c r="Q437" s="31">
        <f t="shared" si="133"/>
        <v>1455.3428496042218</v>
      </c>
      <c r="R437" s="31">
        <f t="shared" si="123"/>
        <v>1278.6395778364115</v>
      </c>
      <c r="S437" s="31">
        <f t="shared" si="134"/>
        <v>164.9857519788918</v>
      </c>
      <c r="T437" s="31">
        <v>0</v>
      </c>
      <c r="U437" s="31">
        <f t="shared" si="135"/>
        <v>164.9857519788918</v>
      </c>
      <c r="V437" s="31">
        <f t="shared" si="136"/>
        <v>187.78617414248026</v>
      </c>
      <c r="W437" s="63">
        <f t="shared" si="124"/>
        <v>164.9857519788918</v>
      </c>
      <c r="X437" s="83" t="s">
        <v>141</v>
      </c>
      <c r="Y437" s="37" t="s">
        <v>141</v>
      </c>
      <c r="Z437" s="37" t="s">
        <v>141</v>
      </c>
      <c r="AA437" s="37" t="s">
        <v>141</v>
      </c>
      <c r="AB437" s="37" t="s">
        <v>141</v>
      </c>
      <c r="AC437" s="85">
        <v>145.7</v>
      </c>
      <c r="AD437" s="37" t="s">
        <v>141</v>
      </c>
      <c r="AE437" s="38">
        <v>145.7</v>
      </c>
      <c r="AF437" s="37" t="s">
        <v>141</v>
      </c>
      <c r="AG437" s="98">
        <f t="shared" si="125"/>
        <v>145.7</v>
      </c>
      <c r="AH437" s="82">
        <v>1692</v>
      </c>
      <c r="AI437" s="37" t="s">
        <v>141</v>
      </c>
      <c r="AJ437" s="33">
        <v>1692</v>
      </c>
      <c r="AK437" s="33">
        <v>1695.77</v>
      </c>
      <c r="AL437" s="99">
        <f t="shared" si="126"/>
        <v>1692</v>
      </c>
      <c r="AM437" s="83" t="s">
        <v>186</v>
      </c>
      <c r="AN437" s="37" t="s">
        <v>141</v>
      </c>
      <c r="AO437" s="38">
        <v>435.16</v>
      </c>
      <c r="AP437" s="37">
        <v>390.99</v>
      </c>
      <c r="AQ437" s="98">
        <f t="shared" si="137"/>
        <v>435.16</v>
      </c>
      <c r="AR437" s="83" t="s">
        <v>141</v>
      </c>
      <c r="AS437" s="37" t="s">
        <v>141</v>
      </c>
      <c r="AT437" s="36"/>
      <c r="AU437" s="37" t="s">
        <v>141</v>
      </c>
      <c r="AV437" s="98">
        <f t="shared" si="138"/>
        <v>0</v>
      </c>
      <c r="AW437" s="71" t="s">
        <v>141</v>
      </c>
      <c r="AX437" s="37" t="s">
        <v>141</v>
      </c>
      <c r="AY437" s="37" t="s">
        <v>141</v>
      </c>
      <c r="AZ437" s="37" t="s">
        <v>141</v>
      </c>
      <c r="BA437" s="16"/>
    </row>
    <row r="438" spans="1:53" s="12" customFormat="1" ht="12.75">
      <c r="A438" s="16">
        <v>122</v>
      </c>
      <c r="B438" s="16" t="s">
        <v>118</v>
      </c>
      <c r="C438" s="13" t="s">
        <v>119</v>
      </c>
      <c r="D438" s="13">
        <v>49.6</v>
      </c>
      <c r="E438" s="33">
        <v>3527.52</v>
      </c>
      <c r="F438" s="37" t="s">
        <v>141</v>
      </c>
      <c r="G438" s="33">
        <v>3527.52</v>
      </c>
      <c r="H438" s="33">
        <v>3520.57</v>
      </c>
      <c r="I438" s="33">
        <f t="shared" si="139"/>
        <v>1247.1970448548814</v>
      </c>
      <c r="J438" s="33">
        <v>0</v>
      </c>
      <c r="K438" s="31">
        <f t="shared" si="129"/>
        <v>1247.1970448548814</v>
      </c>
      <c r="L438" s="31">
        <f t="shared" si="130"/>
        <v>1244.739788918206</v>
      </c>
      <c r="M438" s="31">
        <f t="shared" si="122"/>
        <v>1247.1970448548814</v>
      </c>
      <c r="N438" s="31">
        <f t="shared" si="131"/>
        <v>2019.714617414248</v>
      </c>
      <c r="O438" s="31">
        <v>0</v>
      </c>
      <c r="P438" s="31">
        <f t="shared" si="132"/>
        <v>2019.714617414248</v>
      </c>
      <c r="Q438" s="31">
        <f t="shared" si="133"/>
        <v>2015.7353298153034</v>
      </c>
      <c r="R438" s="31">
        <f t="shared" si="123"/>
        <v>2019.714617414248</v>
      </c>
      <c r="S438" s="31">
        <f t="shared" si="134"/>
        <v>260.60833773087074</v>
      </c>
      <c r="T438" s="31">
        <v>0</v>
      </c>
      <c r="U438" s="31">
        <f t="shared" si="135"/>
        <v>260.60833773087074</v>
      </c>
      <c r="V438" s="31">
        <f t="shared" si="136"/>
        <v>260.0948812664908</v>
      </c>
      <c r="W438" s="63">
        <f t="shared" si="124"/>
        <v>260.60833773087074</v>
      </c>
      <c r="X438" s="83" t="s">
        <v>141</v>
      </c>
      <c r="Y438" s="37" t="s">
        <v>141</v>
      </c>
      <c r="Z438" s="37" t="s">
        <v>141</v>
      </c>
      <c r="AA438" s="38" t="s">
        <v>141</v>
      </c>
      <c r="AB438" s="37" t="s">
        <v>141</v>
      </c>
      <c r="AC438" s="85">
        <v>230.14</v>
      </c>
      <c r="AD438" s="37" t="s">
        <v>141</v>
      </c>
      <c r="AE438" s="38">
        <v>230.14</v>
      </c>
      <c r="AF438" s="38">
        <v>229.21</v>
      </c>
      <c r="AG438" s="98">
        <f t="shared" si="125"/>
        <v>230.14</v>
      </c>
      <c r="AH438" s="83" t="s">
        <v>141</v>
      </c>
      <c r="AI438" s="37" t="s">
        <v>141</v>
      </c>
      <c r="AJ438" s="37" t="s">
        <v>141</v>
      </c>
      <c r="AK438" s="37" t="s">
        <v>141</v>
      </c>
      <c r="AL438" s="99" t="str">
        <f t="shared" si="126"/>
        <v>0, 00</v>
      </c>
      <c r="AM438" s="85">
        <v>687.5</v>
      </c>
      <c r="AN438" s="37" t="s">
        <v>141</v>
      </c>
      <c r="AO438" s="37" t="s">
        <v>187</v>
      </c>
      <c r="AP438" s="37">
        <v>685.83</v>
      </c>
      <c r="AQ438" s="98" t="str">
        <f t="shared" si="137"/>
        <v>687.50</v>
      </c>
      <c r="AR438" s="83" t="s">
        <v>141</v>
      </c>
      <c r="AS438" s="37" t="s">
        <v>141</v>
      </c>
      <c r="AT438" s="37" t="s">
        <v>141</v>
      </c>
      <c r="AU438" s="37" t="s">
        <v>141</v>
      </c>
      <c r="AV438" s="98" t="str">
        <f t="shared" si="138"/>
        <v>0, 00</v>
      </c>
      <c r="AW438" s="71" t="s">
        <v>141</v>
      </c>
      <c r="AX438" s="37" t="s">
        <v>141</v>
      </c>
      <c r="AY438" s="37" t="s">
        <v>141</v>
      </c>
      <c r="AZ438" s="37" t="s">
        <v>141</v>
      </c>
      <c r="BA438" s="16"/>
    </row>
    <row r="439" spans="1:53" s="12" customFormat="1" ht="12.75">
      <c r="A439" s="16">
        <v>123</v>
      </c>
      <c r="B439" s="16" t="s">
        <v>120</v>
      </c>
      <c r="C439" s="13">
        <v>2</v>
      </c>
      <c r="D439" s="13">
        <v>103.1</v>
      </c>
      <c r="E439" s="33">
        <v>4214.7</v>
      </c>
      <c r="F439" s="37" t="s">
        <v>141</v>
      </c>
      <c r="G439" s="33">
        <v>4214.7</v>
      </c>
      <c r="H439" s="33">
        <v>2810.56</v>
      </c>
      <c r="I439" s="33">
        <f t="shared" si="139"/>
        <v>1490.157783641161</v>
      </c>
      <c r="J439" s="33">
        <v>0</v>
      </c>
      <c r="K439" s="31">
        <f t="shared" si="129"/>
        <v>1490.157783641161</v>
      </c>
      <c r="L439" s="31">
        <f t="shared" si="130"/>
        <v>993.7072295514512</v>
      </c>
      <c r="M439" s="31">
        <f t="shared" si="122"/>
        <v>1490.157783641161</v>
      </c>
      <c r="N439" s="31">
        <f t="shared" si="131"/>
        <v>2413.1659630606855</v>
      </c>
      <c r="O439" s="31">
        <v>0</v>
      </c>
      <c r="P439" s="31">
        <f t="shared" si="132"/>
        <v>2413.1659630606855</v>
      </c>
      <c r="Q439" s="31">
        <f t="shared" si="133"/>
        <v>1609.2124538258574</v>
      </c>
      <c r="R439" s="31">
        <f t="shared" si="123"/>
        <v>2413.1659630606855</v>
      </c>
      <c r="S439" s="31">
        <f t="shared" si="134"/>
        <v>311.376253298153</v>
      </c>
      <c r="T439" s="31">
        <v>0</v>
      </c>
      <c r="U439" s="31">
        <f t="shared" si="135"/>
        <v>311.376253298153</v>
      </c>
      <c r="V439" s="31">
        <f t="shared" si="136"/>
        <v>207.6403166226913</v>
      </c>
      <c r="W439" s="63">
        <f t="shared" si="124"/>
        <v>311.376253298153</v>
      </c>
      <c r="X439" s="82">
        <v>2400.12</v>
      </c>
      <c r="Y439" s="37" t="s">
        <v>141</v>
      </c>
      <c r="Z439" s="33">
        <v>2400.12</v>
      </c>
      <c r="AA439" s="33">
        <v>1612.86</v>
      </c>
      <c r="AB439" s="33">
        <v>2400.12</v>
      </c>
      <c r="AC439" s="85">
        <v>478.38</v>
      </c>
      <c r="AD439" s="37" t="s">
        <v>141</v>
      </c>
      <c r="AE439" s="38">
        <v>478.38</v>
      </c>
      <c r="AF439" s="38">
        <v>326.24</v>
      </c>
      <c r="AG439" s="98">
        <f t="shared" si="125"/>
        <v>478.38</v>
      </c>
      <c r="AH439" s="83" t="s">
        <v>141</v>
      </c>
      <c r="AI439" s="37" t="s">
        <v>141</v>
      </c>
      <c r="AJ439" s="37" t="s">
        <v>141</v>
      </c>
      <c r="AK439" s="37" t="s">
        <v>141</v>
      </c>
      <c r="AL439" s="99" t="str">
        <f t="shared" si="126"/>
        <v>0, 00</v>
      </c>
      <c r="AM439" s="85">
        <v>824.68</v>
      </c>
      <c r="AN439" s="37" t="s">
        <v>141</v>
      </c>
      <c r="AO439" s="38">
        <v>824.68</v>
      </c>
      <c r="AP439" s="37">
        <v>611.47</v>
      </c>
      <c r="AQ439" s="98">
        <f t="shared" si="137"/>
        <v>824.68</v>
      </c>
      <c r="AR439" s="83" t="s">
        <v>141</v>
      </c>
      <c r="AS439" s="37" t="s">
        <v>141</v>
      </c>
      <c r="AT439" s="37" t="s">
        <v>141</v>
      </c>
      <c r="AU439" s="37" t="s">
        <v>141</v>
      </c>
      <c r="AV439" s="98" t="str">
        <f t="shared" si="138"/>
        <v>0, 00</v>
      </c>
      <c r="AW439" s="71" t="s">
        <v>141</v>
      </c>
      <c r="AX439" s="37" t="s">
        <v>141</v>
      </c>
      <c r="AY439" s="37" t="s">
        <v>141</v>
      </c>
      <c r="AZ439" s="37" t="s">
        <v>141</v>
      </c>
      <c r="BA439" s="16"/>
    </row>
    <row r="440" spans="1:53" s="12" customFormat="1" ht="12.75">
      <c r="A440" s="16">
        <v>126</v>
      </c>
      <c r="B440" s="16" t="s">
        <v>121</v>
      </c>
      <c r="C440" s="13">
        <v>11</v>
      </c>
      <c r="D440" s="13">
        <v>31.6</v>
      </c>
      <c r="E440" s="33">
        <v>2247.36</v>
      </c>
      <c r="F440" s="37" t="s">
        <v>141</v>
      </c>
      <c r="G440" s="33">
        <v>2247.36</v>
      </c>
      <c r="H440" s="37" t="s">
        <v>141</v>
      </c>
      <c r="I440" s="33">
        <f t="shared" si="139"/>
        <v>794.5811081794196</v>
      </c>
      <c r="J440" s="33">
        <v>0</v>
      </c>
      <c r="K440" s="31">
        <f t="shared" si="129"/>
        <v>794.5811081794196</v>
      </c>
      <c r="L440" s="31">
        <v>0</v>
      </c>
      <c r="M440" s="31">
        <f t="shared" si="122"/>
        <v>794.5811081794196</v>
      </c>
      <c r="N440" s="31">
        <f t="shared" si="131"/>
        <v>1286.747018469657</v>
      </c>
      <c r="O440" s="31">
        <v>0</v>
      </c>
      <c r="P440" s="31">
        <f t="shared" si="132"/>
        <v>1286.747018469657</v>
      </c>
      <c r="Q440" s="31">
        <v>0</v>
      </c>
      <c r="R440" s="31">
        <f t="shared" si="123"/>
        <v>1286.747018469657</v>
      </c>
      <c r="S440" s="31">
        <f t="shared" si="134"/>
        <v>166.03187335092352</v>
      </c>
      <c r="T440" s="31">
        <v>0</v>
      </c>
      <c r="U440" s="31">
        <f t="shared" si="135"/>
        <v>166.03187335092352</v>
      </c>
      <c r="V440" s="31">
        <v>0</v>
      </c>
      <c r="W440" s="63">
        <f t="shared" si="124"/>
        <v>166.03187335092352</v>
      </c>
      <c r="X440" s="83" t="s">
        <v>141</v>
      </c>
      <c r="Y440" s="37" t="s">
        <v>141</v>
      </c>
      <c r="Z440" s="37" t="s">
        <v>141</v>
      </c>
      <c r="AA440" s="38" t="s">
        <v>141</v>
      </c>
      <c r="AB440" s="37" t="s">
        <v>141</v>
      </c>
      <c r="AC440" s="85">
        <v>146.62</v>
      </c>
      <c r="AD440" s="37" t="s">
        <v>141</v>
      </c>
      <c r="AE440" s="38">
        <v>146.62</v>
      </c>
      <c r="AF440" s="38" t="s">
        <v>141</v>
      </c>
      <c r="AG440" s="98">
        <f t="shared" si="125"/>
        <v>146.62</v>
      </c>
      <c r="AH440" s="85" t="s">
        <v>141</v>
      </c>
      <c r="AI440" s="38" t="s">
        <v>141</v>
      </c>
      <c r="AJ440" s="38" t="s">
        <v>141</v>
      </c>
      <c r="AK440" s="38" t="s">
        <v>141</v>
      </c>
      <c r="AL440" s="99" t="str">
        <f t="shared" si="126"/>
        <v>0, 00</v>
      </c>
      <c r="AM440" s="85">
        <v>438.02</v>
      </c>
      <c r="AN440" s="38" t="s">
        <v>141</v>
      </c>
      <c r="AO440" s="38">
        <v>438.02</v>
      </c>
      <c r="AP440" s="38" t="s">
        <v>141</v>
      </c>
      <c r="AQ440" s="98">
        <f t="shared" si="137"/>
        <v>438.02</v>
      </c>
      <c r="AR440" s="85" t="s">
        <v>141</v>
      </c>
      <c r="AS440" s="38" t="s">
        <v>141</v>
      </c>
      <c r="AT440" s="38" t="s">
        <v>141</v>
      </c>
      <c r="AU440" s="38" t="s">
        <v>141</v>
      </c>
      <c r="AV440" s="98" t="str">
        <f t="shared" si="138"/>
        <v>0, 00</v>
      </c>
      <c r="AW440" s="72" t="s">
        <v>141</v>
      </c>
      <c r="AX440" s="38" t="s">
        <v>141</v>
      </c>
      <c r="AY440" s="38" t="s">
        <v>141</v>
      </c>
      <c r="AZ440" s="38" t="s">
        <v>141</v>
      </c>
      <c r="BA440" s="16"/>
    </row>
    <row r="441" spans="1:53" s="12" customFormat="1" ht="12.75">
      <c r="A441" s="16">
        <v>124</v>
      </c>
      <c r="B441" s="16" t="s">
        <v>122</v>
      </c>
      <c r="C441" s="13">
        <v>20</v>
      </c>
      <c r="D441" s="13">
        <v>2044.6</v>
      </c>
      <c r="E441" s="33">
        <v>75928.93</v>
      </c>
      <c r="F441" s="37" t="s">
        <v>141</v>
      </c>
      <c r="G441" s="38" t="s">
        <v>165</v>
      </c>
      <c r="H441" s="33">
        <v>68658.61</v>
      </c>
      <c r="I441" s="33">
        <f t="shared" si="139"/>
        <v>26845.584749340367</v>
      </c>
      <c r="J441" s="33">
        <v>0</v>
      </c>
      <c r="K441" s="31">
        <v>0</v>
      </c>
      <c r="L441" s="31">
        <f t="shared" si="130"/>
        <v>24275.075831134563</v>
      </c>
      <c r="M441" s="31">
        <f t="shared" si="122"/>
        <v>0</v>
      </c>
      <c r="N441" s="31">
        <f t="shared" si="131"/>
        <v>43473.82007915567</v>
      </c>
      <c r="O441" s="31">
        <v>0</v>
      </c>
      <c r="P441" s="31">
        <v>0</v>
      </c>
      <c r="Q441" s="31">
        <f t="shared" si="133"/>
        <v>39311.13026385224</v>
      </c>
      <c r="R441" s="31">
        <f t="shared" si="123"/>
        <v>0</v>
      </c>
      <c r="S441" s="31">
        <f t="shared" si="134"/>
        <v>5609.525171503958</v>
      </c>
      <c r="T441" s="31">
        <v>0</v>
      </c>
      <c r="U441" s="31">
        <v>0</v>
      </c>
      <c r="V441" s="31">
        <f t="shared" si="136"/>
        <v>5072.403905013193</v>
      </c>
      <c r="W441" s="63">
        <f t="shared" si="124"/>
        <v>0</v>
      </c>
      <c r="X441" s="82">
        <v>43603.78</v>
      </c>
      <c r="Y441" s="37" t="s">
        <v>141</v>
      </c>
      <c r="Z441" s="33">
        <v>43603.78</v>
      </c>
      <c r="AA441" s="33">
        <v>37583.24</v>
      </c>
      <c r="AB441" s="33">
        <v>43603.78</v>
      </c>
      <c r="AC441" s="82">
        <v>9408.9</v>
      </c>
      <c r="AD441" s="37" t="s">
        <v>141</v>
      </c>
      <c r="AE441" s="33">
        <v>9480.9</v>
      </c>
      <c r="AF441" s="33">
        <v>4334.68</v>
      </c>
      <c r="AG441" s="98">
        <f t="shared" si="125"/>
        <v>9480.9</v>
      </c>
      <c r="AH441" s="83" t="s">
        <v>141</v>
      </c>
      <c r="AI441" s="37" t="s">
        <v>141</v>
      </c>
      <c r="AJ441" s="37" t="s">
        <v>141</v>
      </c>
      <c r="AK441" s="37" t="s">
        <v>141</v>
      </c>
      <c r="AL441" s="99" t="str">
        <f t="shared" si="126"/>
        <v>0, 00</v>
      </c>
      <c r="AM441" s="82">
        <v>26358.83</v>
      </c>
      <c r="AN441" s="37" t="s">
        <v>141</v>
      </c>
      <c r="AO441" s="33">
        <v>26358.83</v>
      </c>
      <c r="AP441" s="33">
        <v>20641.32</v>
      </c>
      <c r="AQ441" s="98">
        <f t="shared" si="137"/>
        <v>26358.83</v>
      </c>
      <c r="AR441" s="82">
        <v>1287.27</v>
      </c>
      <c r="AS441" s="37" t="s">
        <v>141</v>
      </c>
      <c r="AT441" s="33">
        <v>1287.27</v>
      </c>
      <c r="AU441" s="33">
        <v>1002.31</v>
      </c>
      <c r="AV441" s="98">
        <f t="shared" si="138"/>
        <v>1287.27</v>
      </c>
      <c r="AW441" s="71" t="s">
        <v>141</v>
      </c>
      <c r="AX441" s="37" t="s">
        <v>141</v>
      </c>
      <c r="AY441" s="37" t="s">
        <v>141</v>
      </c>
      <c r="AZ441" s="37" t="s">
        <v>141</v>
      </c>
      <c r="BA441" s="16"/>
    </row>
    <row r="442" spans="1:53" s="12" customFormat="1" ht="12.75">
      <c r="A442" s="16">
        <v>125</v>
      </c>
      <c r="B442" s="16" t="s">
        <v>123</v>
      </c>
      <c r="C442" s="13">
        <v>22</v>
      </c>
      <c r="D442" s="13">
        <v>1016.3</v>
      </c>
      <c r="E442" s="38">
        <v>37695.04</v>
      </c>
      <c r="F442" s="37" t="s">
        <v>141</v>
      </c>
      <c r="G442" s="33">
        <v>37695.04</v>
      </c>
      <c r="H442" s="33">
        <v>36178.69</v>
      </c>
      <c r="I442" s="33">
        <f t="shared" si="139"/>
        <v>13327.533931398417</v>
      </c>
      <c r="J442" s="33">
        <v>0</v>
      </c>
      <c r="K442" s="31">
        <f t="shared" si="129"/>
        <v>13327.533931398417</v>
      </c>
      <c r="L442" s="31">
        <f t="shared" si="130"/>
        <v>12791.410184696571</v>
      </c>
      <c r="M442" s="31">
        <f t="shared" si="122"/>
        <v>13327.533931398417</v>
      </c>
      <c r="N442" s="31">
        <f t="shared" si="131"/>
        <v>21582.64823218997</v>
      </c>
      <c r="O442" s="31">
        <v>0</v>
      </c>
      <c r="P442" s="31">
        <f t="shared" si="132"/>
        <v>21582.64823218997</v>
      </c>
      <c r="Q442" s="31">
        <f t="shared" si="133"/>
        <v>20714.44783641161</v>
      </c>
      <c r="R442" s="31">
        <f t="shared" si="123"/>
        <v>21582.64823218997</v>
      </c>
      <c r="S442" s="31">
        <f t="shared" si="134"/>
        <v>2784.8578364116097</v>
      </c>
      <c r="T442" s="31">
        <v>0</v>
      </c>
      <c r="U442" s="31">
        <f t="shared" si="135"/>
        <v>2784.8578364116097</v>
      </c>
      <c r="V442" s="31">
        <f t="shared" si="136"/>
        <v>2672.831978891821</v>
      </c>
      <c r="W442" s="63">
        <f t="shared" si="124"/>
        <v>2784.8578364116097</v>
      </c>
      <c r="X442" s="82">
        <v>21647.34</v>
      </c>
      <c r="Y442" s="37" t="s">
        <v>141</v>
      </c>
      <c r="Z442" s="33">
        <v>21647.34</v>
      </c>
      <c r="AA442" s="38">
        <v>19703.71</v>
      </c>
      <c r="AB442" s="33">
        <v>21647.34</v>
      </c>
      <c r="AC442" s="82">
        <v>4706.8</v>
      </c>
      <c r="AD442" s="37" t="s">
        <v>141</v>
      </c>
      <c r="AE442" s="33">
        <v>4706.8</v>
      </c>
      <c r="AF442" s="33">
        <v>2235.17</v>
      </c>
      <c r="AG442" s="98">
        <f t="shared" si="125"/>
        <v>4706.8</v>
      </c>
      <c r="AH442" s="83" t="s">
        <v>141</v>
      </c>
      <c r="AI442" s="37" t="s">
        <v>141</v>
      </c>
      <c r="AJ442" s="37" t="s">
        <v>141</v>
      </c>
      <c r="AK442" s="37" t="s">
        <v>141</v>
      </c>
      <c r="AL442" s="99" t="str">
        <f t="shared" si="126"/>
        <v>0, 00</v>
      </c>
      <c r="AM442" s="82">
        <v>13085.76</v>
      </c>
      <c r="AN442" s="37" t="s">
        <v>141</v>
      </c>
      <c r="AO442" s="33">
        <v>13085.76</v>
      </c>
      <c r="AP442" s="33">
        <v>10798.8</v>
      </c>
      <c r="AQ442" s="98">
        <f t="shared" si="137"/>
        <v>13085.76</v>
      </c>
      <c r="AR442" s="85">
        <v>639.06</v>
      </c>
      <c r="AS442" s="37" t="s">
        <v>141</v>
      </c>
      <c r="AT442" s="38">
        <v>639.06</v>
      </c>
      <c r="AU442" s="38">
        <v>567.49</v>
      </c>
      <c r="AV442" s="98">
        <f t="shared" si="138"/>
        <v>639.06</v>
      </c>
      <c r="AW442" s="71" t="s">
        <v>141</v>
      </c>
      <c r="AX442" s="37" t="s">
        <v>141</v>
      </c>
      <c r="AY442" s="37" t="s">
        <v>141</v>
      </c>
      <c r="AZ442" s="37" t="s">
        <v>141</v>
      </c>
      <c r="BA442" s="16"/>
    </row>
    <row r="443" spans="1:53" s="12" customFormat="1" ht="12.75">
      <c r="A443" s="11">
        <v>126</v>
      </c>
      <c r="B443" s="11" t="s">
        <v>131</v>
      </c>
      <c r="C443" s="13"/>
      <c r="D443" s="13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64"/>
      <c r="X443" s="80"/>
      <c r="Y443" s="36"/>
      <c r="Z443" s="36"/>
      <c r="AA443" s="36"/>
      <c r="AB443" s="36"/>
      <c r="AC443" s="80"/>
      <c r="AD443" s="36"/>
      <c r="AE443" s="36"/>
      <c r="AF443" s="36"/>
      <c r="AG443" s="102"/>
      <c r="AH443" s="80"/>
      <c r="AI443" s="36"/>
      <c r="AJ443" s="36"/>
      <c r="AK443" s="36"/>
      <c r="AL443" s="102"/>
      <c r="AM443" s="80"/>
      <c r="AN443" s="36"/>
      <c r="AO443" s="36"/>
      <c r="AP443" s="36"/>
      <c r="AQ443" s="98">
        <f t="shared" si="137"/>
        <v>0</v>
      </c>
      <c r="AR443" s="80"/>
      <c r="AS443" s="36"/>
      <c r="AT443" s="36"/>
      <c r="AU443" s="36"/>
      <c r="AV443" s="102"/>
      <c r="AW443" s="69"/>
      <c r="AX443" s="36"/>
      <c r="AY443" s="36"/>
      <c r="AZ443" s="36"/>
      <c r="BA443" s="16"/>
    </row>
    <row r="444" spans="1:53" s="12" customFormat="1" ht="15.75">
      <c r="A444" s="13"/>
      <c r="B444" s="50" t="s">
        <v>125</v>
      </c>
      <c r="C444" s="29">
        <v>469</v>
      </c>
      <c r="D444" s="29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64"/>
      <c r="X444" s="80"/>
      <c r="Y444" s="36"/>
      <c r="Z444" s="36"/>
      <c r="AA444" s="36"/>
      <c r="AB444" s="36"/>
      <c r="AC444" s="80"/>
      <c r="AD444" s="36"/>
      <c r="AE444" s="36"/>
      <c r="AF444" s="36"/>
      <c r="AG444" s="102"/>
      <c r="AH444" s="80"/>
      <c r="AI444" s="36"/>
      <c r="AJ444" s="36"/>
      <c r="AK444" s="36"/>
      <c r="AL444" s="102"/>
      <c r="AM444" s="80"/>
      <c r="AN444" s="36"/>
      <c r="AO444" s="36"/>
      <c r="AP444" s="36"/>
      <c r="AQ444" s="98">
        <f t="shared" si="137"/>
        <v>0</v>
      </c>
      <c r="AR444" s="80"/>
      <c r="AS444" s="36"/>
      <c r="AT444" s="36"/>
      <c r="AU444" s="36"/>
      <c r="AV444" s="102"/>
      <c r="AW444" s="69"/>
      <c r="AX444" s="36"/>
      <c r="AY444" s="36"/>
      <c r="AZ444" s="36"/>
      <c r="BA444" s="16"/>
    </row>
    <row r="445" spans="1:53" s="12" customFormat="1" ht="15">
      <c r="A445" s="42"/>
      <c r="B445" s="51" t="s">
        <v>126</v>
      </c>
      <c r="C445" s="13" t="s">
        <v>127</v>
      </c>
      <c r="D445" s="13">
        <v>1288.7</v>
      </c>
      <c r="E445" s="33">
        <v>54711.12</v>
      </c>
      <c r="F445" s="37" t="s">
        <v>141</v>
      </c>
      <c r="G445" s="33">
        <v>54711.12</v>
      </c>
      <c r="H445" s="33">
        <v>47544.61</v>
      </c>
      <c r="I445" s="33">
        <f>E445/3.79*1.34</f>
        <v>19343.773298153035</v>
      </c>
      <c r="J445" s="33">
        <v>0</v>
      </c>
      <c r="K445" s="33">
        <f>G445/3.79*1.34</f>
        <v>19343.773298153035</v>
      </c>
      <c r="L445" s="33">
        <f>H445/3.79*1.34</f>
        <v>16809.96765171504</v>
      </c>
      <c r="M445" s="31">
        <f>K445</f>
        <v>19343.773298153035</v>
      </c>
      <c r="N445" s="33">
        <f>E445/3.79*2.17</f>
        <v>31325.364221635882</v>
      </c>
      <c r="O445" s="33">
        <v>0</v>
      </c>
      <c r="P445" s="33">
        <f>G445/3.79*2.17</f>
        <v>31325.364221635882</v>
      </c>
      <c r="Q445" s="33">
        <f>H445/3.79*2.17</f>
        <v>27222.111794195247</v>
      </c>
      <c r="R445" s="31">
        <f>P445</f>
        <v>31325.364221635882</v>
      </c>
      <c r="S445" s="33">
        <f>E445/3.79*0.28</f>
        <v>4041.982480211082</v>
      </c>
      <c r="T445" s="33">
        <v>0</v>
      </c>
      <c r="U445" s="33">
        <f>G445/3.79*0.28</f>
        <v>4041.982480211082</v>
      </c>
      <c r="V445" s="33">
        <f>H445/3.79*0.28</f>
        <v>3512.5305540897098</v>
      </c>
      <c r="W445" s="63">
        <f>U445</f>
        <v>4041.982480211082</v>
      </c>
      <c r="X445" s="82">
        <v>31174.9</v>
      </c>
      <c r="Y445" s="37" t="s">
        <v>141</v>
      </c>
      <c r="Z445" s="33">
        <v>31174.9</v>
      </c>
      <c r="AA445" s="33">
        <v>25507.15</v>
      </c>
      <c r="AB445" s="33">
        <v>31174.9</v>
      </c>
      <c r="AC445" s="82">
        <v>6249.62</v>
      </c>
      <c r="AD445" s="37" t="s">
        <v>141</v>
      </c>
      <c r="AE445" s="33">
        <v>6249.62</v>
      </c>
      <c r="AF445" s="33">
        <v>3903.78</v>
      </c>
      <c r="AG445" s="98">
        <f>AE445</f>
        <v>6249.62</v>
      </c>
      <c r="AH445" s="83" t="s">
        <v>141</v>
      </c>
      <c r="AI445" s="37" t="s">
        <v>141</v>
      </c>
      <c r="AJ445" s="37" t="s">
        <v>141</v>
      </c>
      <c r="AK445" s="37" t="s">
        <v>141</v>
      </c>
      <c r="AL445" s="99" t="str">
        <f>AJ445</f>
        <v>0, 00</v>
      </c>
      <c r="AM445" s="82">
        <v>17809.94</v>
      </c>
      <c r="AN445" s="37" t="s">
        <v>141</v>
      </c>
      <c r="AO445" s="33">
        <v>17809.94</v>
      </c>
      <c r="AP445" s="33">
        <v>12981.73</v>
      </c>
      <c r="AQ445" s="98">
        <f t="shared" si="137"/>
        <v>17809.94</v>
      </c>
      <c r="AR445" s="85">
        <v>34.96</v>
      </c>
      <c r="AS445" s="37" t="s">
        <v>141</v>
      </c>
      <c r="AT445" s="38">
        <v>34.96</v>
      </c>
      <c r="AU445" s="38">
        <v>0.49</v>
      </c>
      <c r="AV445" s="98">
        <f>AT445</f>
        <v>34.96</v>
      </c>
      <c r="AW445" s="72" t="s">
        <v>141</v>
      </c>
      <c r="AX445" s="37" t="s">
        <v>141</v>
      </c>
      <c r="AY445" s="38" t="s">
        <v>141</v>
      </c>
      <c r="AZ445" s="38" t="s">
        <v>141</v>
      </c>
      <c r="BA445" s="16"/>
    </row>
    <row r="446" spans="1:53" s="12" customFormat="1" ht="15">
      <c r="A446" s="16"/>
      <c r="B446" s="11" t="s">
        <v>128</v>
      </c>
      <c r="C446" s="30">
        <v>23</v>
      </c>
      <c r="D446" s="30">
        <v>1025.5</v>
      </c>
      <c r="E446" s="33">
        <v>36065.52</v>
      </c>
      <c r="F446" s="33">
        <v>-1523.3</v>
      </c>
      <c r="G446" s="33">
        <v>37588.82</v>
      </c>
      <c r="H446" s="33">
        <v>33702.72</v>
      </c>
      <c r="I446" s="33">
        <f>E446/3.79*1.34</f>
        <v>12751.397572559366</v>
      </c>
      <c r="J446" s="33">
        <f>F446/3.79*1.34</f>
        <v>-538.5810026385225</v>
      </c>
      <c r="K446" s="33">
        <f>G446/3.79*1.34</f>
        <v>13289.97857519789</v>
      </c>
      <c r="L446" s="33">
        <f>H446/3.79*1.34</f>
        <v>11916.001266490766</v>
      </c>
      <c r="M446" s="31">
        <f>K446</f>
        <v>13289.97857519789</v>
      </c>
      <c r="N446" s="33">
        <f>E446/3.79*2.17</f>
        <v>20649.651292875988</v>
      </c>
      <c r="O446" s="33">
        <f>F446/3.79*2.17</f>
        <v>-872.1796833773087</v>
      </c>
      <c r="P446" s="33">
        <f>G446/3.79*2.17</f>
        <v>21521.8309762533</v>
      </c>
      <c r="Q446" s="33">
        <f>H446/3.79*2.17</f>
        <v>19296.80802110818</v>
      </c>
      <c r="R446" s="31">
        <f>P446</f>
        <v>21521.8309762533</v>
      </c>
      <c r="S446" s="33">
        <f>E446/3.79*0.28</f>
        <v>2664.4711345646438</v>
      </c>
      <c r="T446" s="33">
        <f>F446/3.79*0.28</f>
        <v>-112.53931398416888</v>
      </c>
      <c r="U446" s="33">
        <f>G446/3.79*0.28</f>
        <v>2777.010448548813</v>
      </c>
      <c r="V446" s="33">
        <f>H446/3.79*0.28</f>
        <v>2489.9107124010557</v>
      </c>
      <c r="W446" s="63">
        <f>U446</f>
        <v>2777.010448548813</v>
      </c>
      <c r="X446" s="82">
        <v>20641.33</v>
      </c>
      <c r="Y446" s="38">
        <v>-888.21</v>
      </c>
      <c r="Z446" s="33">
        <v>21529.54</v>
      </c>
      <c r="AA446" s="33">
        <v>189113.57</v>
      </c>
      <c r="AB446" s="33">
        <v>21529.54</v>
      </c>
      <c r="AC446" s="82">
        <v>4326.34</v>
      </c>
      <c r="AD446" s="37" t="s">
        <v>141</v>
      </c>
      <c r="AE446" s="33">
        <v>4326.34</v>
      </c>
      <c r="AF446" s="33">
        <v>1400.49</v>
      </c>
      <c r="AG446" s="98">
        <f>AE446</f>
        <v>4326.34</v>
      </c>
      <c r="AH446" s="85" t="s">
        <v>141</v>
      </c>
      <c r="AI446" s="37" t="s">
        <v>141</v>
      </c>
      <c r="AJ446" s="38" t="s">
        <v>141</v>
      </c>
      <c r="AK446" s="38" t="s">
        <v>141</v>
      </c>
      <c r="AL446" s="99" t="str">
        <f>AJ446</f>
        <v>0, 00</v>
      </c>
      <c r="AM446" s="82">
        <v>12396.01</v>
      </c>
      <c r="AN446" s="36">
        <v>-439.5</v>
      </c>
      <c r="AO446" s="33">
        <v>12835.51</v>
      </c>
      <c r="AP446" s="33">
        <v>9664.48</v>
      </c>
      <c r="AQ446" s="98">
        <f t="shared" si="137"/>
        <v>12835.51</v>
      </c>
      <c r="AR446" s="83" t="s">
        <v>141</v>
      </c>
      <c r="AS446" s="37" t="s">
        <v>141</v>
      </c>
      <c r="AT446" s="37">
        <v>61800.48</v>
      </c>
      <c r="AU446" s="37">
        <v>46498.36</v>
      </c>
      <c r="AV446" s="98">
        <f>AT446</f>
        <v>61800.48</v>
      </c>
      <c r="AW446" s="70">
        <v>61800.48</v>
      </c>
      <c r="AX446" s="37" t="s">
        <v>141</v>
      </c>
      <c r="AY446" s="33">
        <v>61800.48</v>
      </c>
      <c r="AZ446" s="33">
        <v>46498.36</v>
      </c>
      <c r="BA446" s="27">
        <f>AY446</f>
        <v>61800.48</v>
      </c>
    </row>
    <row r="447" spans="1:53" s="12" customFormat="1" ht="16.5" thickBot="1">
      <c r="A447" s="16"/>
      <c r="B447" s="45" t="s">
        <v>129</v>
      </c>
      <c r="C447" s="42"/>
      <c r="D447" s="27">
        <f>SUM(D6:D446)</f>
        <v>257314.54999999976</v>
      </c>
      <c r="E447" s="33">
        <f aca="true" t="shared" si="140" ref="E447:AZ447">SUM(E6:E446)</f>
        <v>11045679.56</v>
      </c>
      <c r="F447" s="33">
        <f t="shared" si="140"/>
        <v>9201.130000000001</v>
      </c>
      <c r="G447" s="33">
        <f t="shared" si="140"/>
        <v>10789487.416000001</v>
      </c>
      <c r="H447" s="33">
        <f t="shared" si="140"/>
        <v>9772416.079999998</v>
      </c>
      <c r="I447" s="33">
        <f t="shared" si="140"/>
        <v>3905332.614881267</v>
      </c>
      <c r="J447" s="33">
        <f t="shared" si="140"/>
        <v>3253.1699736147757</v>
      </c>
      <c r="K447" s="33">
        <f t="shared" si="140"/>
        <v>3814752.806712403</v>
      </c>
      <c r="L447" s="33">
        <f>SUM(L6:L446)</f>
        <v>3455155.0256464356</v>
      </c>
      <c r="M447" s="31">
        <f>K447</f>
        <v>3814752.806712403</v>
      </c>
      <c r="N447" s="33">
        <f t="shared" si="140"/>
        <v>6324307.2942480175</v>
      </c>
      <c r="O447" s="33">
        <f t="shared" si="140"/>
        <v>5268.193166226912</v>
      </c>
      <c r="P447" s="33">
        <f t="shared" si="140"/>
        <v>6177622.082511867</v>
      </c>
      <c r="Q447" s="33">
        <f t="shared" si="140"/>
        <v>5595288.362427439</v>
      </c>
      <c r="R447" s="31">
        <f>P447</f>
        <v>6177622.082511867</v>
      </c>
      <c r="S447" s="33">
        <f t="shared" si="140"/>
        <v>816039.6508707126</v>
      </c>
      <c r="T447" s="33">
        <f t="shared" si="140"/>
        <v>679.7668601583114</v>
      </c>
      <c r="U447" s="33">
        <f t="shared" si="140"/>
        <v>797112.5267757257</v>
      </c>
      <c r="V447" s="33">
        <f t="shared" si="140"/>
        <v>721972.6919261212</v>
      </c>
      <c r="W447" s="63">
        <f>U447</f>
        <v>797112.5267757257</v>
      </c>
      <c r="X447" s="86">
        <f t="shared" si="140"/>
        <v>5254299.480000003</v>
      </c>
      <c r="Y447" s="87">
        <f t="shared" si="140"/>
        <v>-630.82</v>
      </c>
      <c r="Z447" s="87">
        <f t="shared" si="140"/>
        <v>5256609.790000004</v>
      </c>
      <c r="AA447" s="87">
        <f t="shared" si="140"/>
        <v>4662170.539999998</v>
      </c>
      <c r="AB447" s="87">
        <f t="shared" si="140"/>
        <v>5256609.790000004</v>
      </c>
      <c r="AC447" s="86">
        <f t="shared" si="140"/>
        <v>1150608.7299999995</v>
      </c>
      <c r="AD447" s="87">
        <f t="shared" si="140"/>
        <v>0</v>
      </c>
      <c r="AE447" s="87">
        <f t="shared" si="140"/>
        <v>1334996.7499999995</v>
      </c>
      <c r="AF447" s="87">
        <f t="shared" si="140"/>
        <v>746148.8299999998</v>
      </c>
      <c r="AG447" s="103">
        <f>AE447</f>
        <v>1334996.7499999995</v>
      </c>
      <c r="AH447" s="86">
        <f t="shared" si="140"/>
        <v>114461.95999999998</v>
      </c>
      <c r="AI447" s="87">
        <f t="shared" si="140"/>
        <v>-2914.34</v>
      </c>
      <c r="AJ447" s="87">
        <f t="shared" si="140"/>
        <v>115209.96999999997</v>
      </c>
      <c r="AK447" s="87">
        <f t="shared" si="140"/>
        <v>74148.13000000002</v>
      </c>
      <c r="AL447" s="104">
        <f>AJ447</f>
        <v>115209.96999999997</v>
      </c>
      <c r="AM447" s="86">
        <f t="shared" si="140"/>
        <v>3425707.850000001</v>
      </c>
      <c r="AN447" s="87">
        <f t="shared" si="140"/>
        <v>36945.53</v>
      </c>
      <c r="AO447" s="87">
        <f t="shared" si="140"/>
        <v>3410614.49</v>
      </c>
      <c r="AP447" s="87">
        <f t="shared" si="140"/>
        <v>2710736.320000001</v>
      </c>
      <c r="AQ447" s="106">
        <f t="shared" si="140"/>
        <v>3410614.49</v>
      </c>
      <c r="AR447" s="86">
        <f t="shared" si="140"/>
        <v>142830.83999999994</v>
      </c>
      <c r="AS447" s="87">
        <f t="shared" si="140"/>
        <v>0</v>
      </c>
      <c r="AT447" s="87">
        <f t="shared" si="140"/>
        <v>217043.26999999993</v>
      </c>
      <c r="AU447" s="87">
        <f t="shared" si="140"/>
        <v>180937.48899999994</v>
      </c>
      <c r="AV447" s="108">
        <f>AT447</f>
        <v>217043.26999999993</v>
      </c>
      <c r="AW447" s="70">
        <f t="shared" si="140"/>
        <v>61800.48</v>
      </c>
      <c r="AX447" s="33">
        <f t="shared" si="140"/>
        <v>0</v>
      </c>
      <c r="AY447" s="33">
        <f t="shared" si="140"/>
        <v>61800.48</v>
      </c>
      <c r="AZ447" s="33">
        <f t="shared" si="140"/>
        <v>46498.36</v>
      </c>
      <c r="BA447" s="27">
        <f>AY447</f>
        <v>61800.48</v>
      </c>
    </row>
    <row r="448" spans="1:38" s="12" customFormat="1" ht="12.75">
      <c r="A448" s="3"/>
      <c r="C448" s="7"/>
      <c r="D448" s="109">
        <f>D447-D11-D12-D19-D21-D22-D23-D24-D25-D27-D32-D33-D34-D37-D38-D47-D52-D53-D54-D55-D56-D59-D69-D70-D71-D74-D79-D84-D95-D96-D97-D107-D122-D137-D143-D144-D145-D146-D147-D151-D153-D154-D156-D157-D162-D164-D165-D168-D169-D170-D171-D172-D173-D174-D175-D176-D177-D178-D179-D180-D183-D184-D187-D189-D192-D193-D195-D197-D198-D199-D200-D201-D205-D206-D208-D212-D213-D217-D218-D219-D220-D221-D222-D223-D224-D225-D226-D227-D228-D229-D230-D231-D232-D233-D234-D235-D236-D237-D242-D243-D244-D245-D246-D250-D251-D253-D264-D265-D266-D267-D268-D269-D270-D271-D272-D273-D274-D275-D276-D288-D289-D291-D292-D293-D294-D298-D299-D300-D301-D302-D303-D305-D306-D308-D310-D311-D312-D313-D319-D338-D339-D352-D353-D381-D389-D404-D410-D411-D412-D413-D414-D415-D416-D417-D418-D424-D427-D428-D429-D430-D431-D432-D436-D437-D438-D440-D387</f>
        <v>229867.44999999984</v>
      </c>
      <c r="E448" s="25"/>
      <c r="F448" s="25"/>
      <c r="G448" s="25"/>
      <c r="H448" s="25"/>
      <c r="I448" s="40"/>
      <c r="J448" s="40"/>
      <c r="K448" s="25"/>
      <c r="L448" s="25"/>
      <c r="M448" s="25"/>
      <c r="N448" s="25"/>
      <c r="O448" s="25"/>
      <c r="P448" s="25"/>
      <c r="AB448" s="55"/>
      <c r="AL448" s="110">
        <f>AJ448</f>
        <v>0</v>
      </c>
    </row>
    <row r="449" spans="1:50" s="12" customFormat="1" ht="15">
      <c r="A449" s="3"/>
      <c r="B449" s="113" t="s">
        <v>214</v>
      </c>
      <c r="C449" s="7"/>
      <c r="D449" s="26"/>
      <c r="F449" s="25"/>
      <c r="AB449" s="55"/>
      <c r="AQ449" s="25"/>
      <c r="AW449" s="25">
        <f>AB447+AG447+AL447+AQ447+AV447</f>
        <v>10334474.270000003</v>
      </c>
      <c r="AX449" s="12" t="s">
        <v>215</v>
      </c>
    </row>
    <row r="450" spans="1:50" s="12" customFormat="1" ht="12.75">
      <c r="A450" s="3"/>
      <c r="B450" s="3"/>
      <c r="C450" s="7"/>
      <c r="D450" s="7"/>
      <c r="AB450" s="55"/>
      <c r="AW450" s="25">
        <f>AA447+AF447+AK447+AP447+AU447</f>
        <v>8374141.308999999</v>
      </c>
      <c r="AX450" s="12" t="s">
        <v>137</v>
      </c>
    </row>
    <row r="451" spans="1:50" s="12" customFormat="1" ht="12.75">
      <c r="A451" s="3"/>
      <c r="B451" s="114" t="s">
        <v>221</v>
      </c>
      <c r="C451" s="7"/>
      <c r="D451" s="7"/>
      <c r="AB451" s="55"/>
      <c r="AW451" s="25">
        <f>AW449-AW450</f>
        <v>1960332.9610000039</v>
      </c>
      <c r="AX451" s="3" t="s">
        <v>220</v>
      </c>
    </row>
    <row r="452" spans="1:28" s="12" customFormat="1" ht="12.75">
      <c r="A452" s="3"/>
      <c r="B452" s="3"/>
      <c r="C452" s="7"/>
      <c r="D452" s="7"/>
      <c r="AB452" s="55"/>
    </row>
    <row r="453" spans="1:33" s="12" customFormat="1" ht="12.75">
      <c r="A453" s="2"/>
      <c r="B453" s="2"/>
      <c r="C453" s="7"/>
      <c r="D453" s="7" t="s">
        <v>210</v>
      </c>
      <c r="AB453" s="55"/>
      <c r="AC453" s="112" t="s">
        <v>211</v>
      </c>
      <c r="AG453" s="112" t="s">
        <v>211</v>
      </c>
    </row>
    <row r="454" spans="1:4" ht="12.75">
      <c r="A454" s="2"/>
      <c r="B454" s="2"/>
      <c r="C454" s="7"/>
      <c r="D454" s="7"/>
    </row>
    <row r="455" spans="1:28" s="17" customFormat="1" ht="15.75">
      <c r="A455" s="5"/>
      <c r="B455" s="5"/>
      <c r="C455" s="6"/>
      <c r="D455" s="6"/>
      <c r="AB455" s="56"/>
    </row>
    <row r="456" spans="1:43" s="12" customFormat="1" ht="15.75">
      <c r="A456" s="3"/>
      <c r="B456" s="4"/>
      <c r="C456" s="7"/>
      <c r="D456" s="7" t="s">
        <v>212</v>
      </c>
      <c r="AB456" s="55"/>
      <c r="AC456" s="112" t="s">
        <v>213</v>
      </c>
      <c r="AG456" s="112" t="s">
        <v>213</v>
      </c>
      <c r="AQ456" s="25"/>
    </row>
    <row r="457" spans="1:28" s="12" customFormat="1" ht="12.75">
      <c r="A457" s="1"/>
      <c r="B457" s="1"/>
      <c r="C457" s="7"/>
      <c r="D457" s="7"/>
      <c r="AB457" s="55"/>
    </row>
    <row r="458" spans="1:28" s="12" customFormat="1" ht="15.75">
      <c r="A458" s="3"/>
      <c r="B458" s="4"/>
      <c r="C458" s="7"/>
      <c r="D458" s="7"/>
      <c r="AB458" s="55"/>
    </row>
    <row r="459" spans="1:28" s="12" customFormat="1" ht="15.75">
      <c r="A459" s="3"/>
      <c r="B459" s="4"/>
      <c r="C459" s="7"/>
      <c r="D459" s="7"/>
      <c r="AB459" s="55"/>
    </row>
    <row r="460" spans="1:28" s="12" customFormat="1" ht="15.75">
      <c r="A460" s="3"/>
      <c r="B460" s="4"/>
      <c r="C460" s="7"/>
      <c r="D460" s="7"/>
      <c r="AB460" s="55"/>
    </row>
    <row r="461" spans="2:28" s="18" customFormat="1" ht="15.75">
      <c r="B461" s="19"/>
      <c r="AB461" s="57"/>
    </row>
    <row r="462" spans="3:28" s="19" customFormat="1" ht="15.75" customHeight="1">
      <c r="C462" s="18"/>
      <c r="D462" s="18"/>
      <c r="AB462" s="58"/>
    </row>
    <row r="463" s="18" customFormat="1" ht="15.75">
      <c r="AB463" s="57"/>
    </row>
    <row r="465" spans="2:28" s="21" customFormat="1" ht="15.75">
      <c r="B465" s="22"/>
      <c r="C465" s="18"/>
      <c r="D465" s="18"/>
      <c r="AB465" s="59"/>
    </row>
    <row r="466" spans="3:28" s="22" customFormat="1" ht="15.75">
      <c r="C466" s="18"/>
      <c r="D466" s="18"/>
      <c r="AB466" s="60"/>
    </row>
    <row r="467" spans="3:28" s="19" customFormat="1" ht="15.75">
      <c r="C467" s="18"/>
      <c r="D467" s="18"/>
      <c r="AB467" s="58"/>
    </row>
  </sheetData>
  <sheetProtection/>
  <autoFilter ref="A3:C202"/>
  <mergeCells count="13">
    <mergeCell ref="AR2:AV2"/>
    <mergeCell ref="AW2:BA2"/>
    <mergeCell ref="A2:A3"/>
    <mergeCell ref="C2:C3"/>
    <mergeCell ref="D2:D3"/>
    <mergeCell ref="N2:R2"/>
    <mergeCell ref="I2:M2"/>
    <mergeCell ref="S2:W2"/>
    <mergeCell ref="AM2:AQ2"/>
    <mergeCell ref="E2:H2"/>
    <mergeCell ref="X2:AB2"/>
    <mergeCell ref="AC2:AG2"/>
    <mergeCell ref="AH2:AL2"/>
  </mergeCells>
  <printOptions/>
  <pageMargins left="0.75" right="0.2" top="0.33" bottom="0.3" header="0.2" footer="0.16"/>
  <pageSetup horizontalDpi="600" verticalDpi="600" orientation="landscape" paperSize="9" scale="6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2013-04-12T00:36:09Z</cp:lastPrinted>
  <dcterms:created xsi:type="dcterms:W3CDTF">2007-10-10T07:05:34Z</dcterms:created>
  <dcterms:modified xsi:type="dcterms:W3CDTF">2014-01-23T04:50:37Z</dcterms:modified>
  <cp:category/>
  <cp:version/>
  <cp:contentType/>
  <cp:contentStatus/>
</cp:coreProperties>
</file>