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<sst xmlns="http://schemas.openxmlformats.org/spreadsheetml/2006/main" count="301" uniqueCount="194">
  <si>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</si>
  <si>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</si>
  <si>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</si>
  <si>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</si>
  <si>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</si>
  <si>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</si>
  <si>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</si>
  <si>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</si>
  <si>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</si>
  <si>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</si>
  <si>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</si>
  <si>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</si>
  <si>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</si>
  <si>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</si>
  <si>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</si>
  <si>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</si>
  <si>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</si>
  <si>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</si>
  <si>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</si>
  <si>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</si>
  <si>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</si>
  <si>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</si>
  <si>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</si>
  <si>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</si>
  <si>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</si>
  <si>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</si>
  <si>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</si>
  <si>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</si>
  <si>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</si>
  <si>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</si>
  <si>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</si>
  <si>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</si>
  <si>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</si>
  <si>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</si>
  <si>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</si>
  <si>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</si>
  <si>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</si>
  <si>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</si>
  <si>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</si>
  <si>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</si>
  <si>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</si>
  <si>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</si>
  <si>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</si>
  <si>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</si>
  <si>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</si>
  <si>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</si>
  <si>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</si>
  <si>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</si>
  <si>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</si>
  <si>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</si>
  <si>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</si>
  <si>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</si>
  <si>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</si>
  <si>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</si>
  <si>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</si>
  <si>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</si>
  <si>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</si>
  <si>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</si>
  <si>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</si>
  <si>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</si>
  <si>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</si>
  <si>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</si>
  <si>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</si>
  <si>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</si>
  <si>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</si>
  <si>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</si>
  <si>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</si>
  <si>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</si>
  <si>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</si>
  <si>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</si>
  <si>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</si>
  <si>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</si>
  <si>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</si>
  <si>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</si>
  <si>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</si>
  <si>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</si>
  <si>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</si>
  <si>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</si>
  <si>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</si>
  <si>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</si>
  <si>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</si>
  <si>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</si>
  <si>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</si>
  <si>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</si>
  <si>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</si>
  <si>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</si>
  <si>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</si>
  <si>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</si>
  <si>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</si>
  <si>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</si>
  <si>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</si>
  <si>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</si>
  <si>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</si>
  <si>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</si>
  <si>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</si>
  <si>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</si>
  <si>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</si>
  <si>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</si>
  <si>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</si>
  <si>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</si>
  <si>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</si>
  <si>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</si>
  <si>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</si>
  <si>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</si>
  <si>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</si>
  <si>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</si>
  <si>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</si>
  <si>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</si>
  <si>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</si>
  <si>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</si>
  <si>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</si>
  <si>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</si>
  <si>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</si>
  <si>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</si>
  <si>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</si>
  <si>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</si>
  <si>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</si>
  <si>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</si>
  <si>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</si>
  <si>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</si>
  <si>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</si>
  <si>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</si>
  <si>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</si>
  <si>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</si>
  <si>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</si>
  <si>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</si>
  <si>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</si>
  <si>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</si>
  <si>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</si>
  <si>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</si>
  <si>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</si>
  <si>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</si>
  <si>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</si>
  <si>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</si>
  <si>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</si>
  <si>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</si>
  <si>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</si>
  <si>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</si>
  <si>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</si>
  <si>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</si>
  <si>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</si>
  <si>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</si>
  <si>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</si>
  <si>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</si>
  <si>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</si>
  <si>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</si>
  <si>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</si>
  <si>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</si>
  <si>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</si>
  <si>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</si>
  <si>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</si>
  <si>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</si>
  <si>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</si>
  <si>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</si>
  <si>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</si>
  <si>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</si>
  <si>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</si>
  <si>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</si>
  <si>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</si>
  <si>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</si>
  <si>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</si>
  <si>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</si>
  <si>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</si>
  <si>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</si>
  <si>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</si>
  <si>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</si>
  <si>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</si>
  <si>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</si>
  <si>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</si>
  <si>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</si>
  <si>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</si>
  <si>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</si>
  <si>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</si>
  <si>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</si>
  <si>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</si>
  <si>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</si>
  <si>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</si>
  <si>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</si>
  <si>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</si>
  <si>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</si>
  <si>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</si>
  <si>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</si>
  <si>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</si>
  <si>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</si>
  <si>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</si>
  <si>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</si>
  <si>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</si>
  <si>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</si>
  <si>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</si>
  <si>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</si>
  <si>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</si>
  <si>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</si>
  <si>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</si>
  <si>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 49 </t>
    </r>
    <r>
      <rPr>
        <b/>
        <sz val="12"/>
        <color indexed="10"/>
        <rFont val="Arial"/>
        <family val="2"/>
      </rPr>
      <t>за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</si>
</sst>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77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8" t="s">
        <v>193</v>
      </c>
      <c r="B1" s="158"/>
      <c r="C1" s="158"/>
      <c r="D1" s="158"/>
      <c r="E1" s="158"/>
      <c r="F1" s="158"/>
      <c r="G1" s="158"/>
      <c r="H1" s="158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68"/>
      <c r="E3" s="169"/>
      <c r="F3" s="17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9"/>
      <c r="E4" s="160"/>
      <c r="F4" s="161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62"/>
      <c r="E5" s="163"/>
      <c r="F5" s="164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65"/>
      <c r="E6" s="166"/>
      <c r="F6" s="167"/>
      <c r="G6" s="108">
        <v>43465</v>
      </c>
      <c r="H6" s="5"/>
    </row>
    <row r="7" spans="1:8" ht="38.25" customHeight="1" thickBot="1">
      <c r="A7" s="174" t="s">
        <v>13</v>
      </c>
      <c r="B7" s="175"/>
      <c r="C7" s="175"/>
      <c r="D7" s="176"/>
      <c r="E7" s="176"/>
      <c r="F7" s="176"/>
      <c r="G7" s="175"/>
      <c r="H7" s="177"/>
    </row>
    <row r="8" spans="1:8" ht="33" customHeight="1" thickBot="1">
      <c r="A8" s="36" t="s">
        <v>0</v>
      </c>
      <c r="B8" s="35" t="s">
        <v>1</v>
      </c>
      <c r="C8" s="37" t="s">
        <v>2</v>
      </c>
      <c r="D8" s="171" t="s">
        <v>3</v>
      </c>
      <c r="E8" s="172"/>
      <c r="F8" s="173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8" t="s">
        <v>15</v>
      </c>
      <c r="E9" s="169"/>
      <c r="F9" s="179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8" t="s">
        <v>18</v>
      </c>
      <c r="E10" s="169"/>
      <c r="F10" s="179"/>
      <c r="G10" s="58">
        <v>-50738.88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8" t="s">
        <v>20</v>
      </c>
      <c r="E11" s="169"/>
      <c r="F11" s="179"/>
      <c r="G11" s="77">
        <v>39656.94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3" t="s">
        <v>23</v>
      </c>
      <c r="E12" s="194"/>
      <c r="F12" s="195"/>
      <c r="G12" s="78">
        <f>G13+G14+G20+G21+G22+G23+G31+G24</f>
        <v>99023.58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4" t="s">
        <v>26</v>
      </c>
      <c r="E13" s="145"/>
      <c r="F13" s="146"/>
      <c r="G13" s="60">
        <v>25902.12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4" t="s">
        <v>29</v>
      </c>
      <c r="E14" s="145"/>
      <c r="F14" s="146"/>
      <c r="G14" s="79">
        <f>9528.96+G32</f>
        <v>9528.96</v>
      </c>
      <c r="H14" s="5"/>
    </row>
    <row r="15" spans="1:8" ht="26.25" customHeight="1" thickBot="1">
      <c r="A15" s="4"/>
      <c r="B15" s="6"/>
      <c r="C15" s="3" t="s">
        <v>16</v>
      </c>
      <c r="D15" s="144" t="s">
        <v>151</v>
      </c>
      <c r="E15" s="145"/>
      <c r="F15" s="146"/>
      <c r="G15" s="80">
        <f>9137.6+G34</f>
        <v>9137.6</v>
      </c>
      <c r="H15" s="5"/>
    </row>
    <row r="16" spans="1:13" ht="13.5" customHeight="1" thickBot="1">
      <c r="A16" s="4"/>
      <c r="B16" s="6"/>
      <c r="C16" s="3" t="s">
        <v>16</v>
      </c>
      <c r="D16" s="144" t="s">
        <v>152</v>
      </c>
      <c r="E16" s="145"/>
      <c r="F16" s="146"/>
      <c r="G16" s="81">
        <f>4193.06+G37</f>
        <v>4193.06</v>
      </c>
      <c r="H16" s="44"/>
      <c r="M16" s="125">
        <f>G14+G31-G15</f>
        <v>391.35999999999876</v>
      </c>
    </row>
    <row r="17" spans="1:8" ht="13.5" customHeight="1" thickBot="1">
      <c r="A17" s="4"/>
      <c r="B17" s="6"/>
      <c r="C17" s="3" t="s">
        <v>16</v>
      </c>
      <c r="D17" s="144" t="s">
        <v>153</v>
      </c>
      <c r="E17" s="145"/>
      <c r="F17" s="146"/>
      <c r="G17" s="60">
        <v>0</v>
      </c>
      <c r="H17" s="5"/>
    </row>
    <row r="18" spans="1:8" ht="24.75" customHeight="1" thickBot="1">
      <c r="A18" s="4"/>
      <c r="B18" s="6"/>
      <c r="C18" s="3" t="s">
        <v>16</v>
      </c>
      <c r="D18" s="144" t="s">
        <v>18</v>
      </c>
      <c r="E18" s="145"/>
      <c r="F18" s="146"/>
      <c r="G18" s="13">
        <f>G10</f>
        <v>-50738.88</v>
      </c>
      <c r="H18" s="42"/>
    </row>
    <row r="19" spans="1:8" ht="27" customHeight="1" thickBot="1">
      <c r="A19" s="4"/>
      <c r="B19" s="6"/>
      <c r="C19" s="3" t="s">
        <v>16</v>
      </c>
      <c r="D19" s="144" t="s">
        <v>55</v>
      </c>
      <c r="E19" s="145"/>
      <c r="F19" s="146"/>
      <c r="G19" s="65">
        <f>G18+G15-G17</f>
        <v>-41601.28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6" t="s">
        <v>32</v>
      </c>
      <c r="E20" s="197"/>
      <c r="F20" s="198"/>
      <c r="G20" s="60">
        <v>15389.16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78" t="s">
        <v>146</v>
      </c>
      <c r="E21" s="169"/>
      <c r="F21" s="179"/>
      <c r="G21" s="59">
        <v>14539.44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78" t="s">
        <v>147</v>
      </c>
      <c r="E22" s="169"/>
      <c r="F22" s="179"/>
      <c r="G22" s="59">
        <v>3668.4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90" t="s">
        <v>148</v>
      </c>
      <c r="E23" s="191"/>
      <c r="F23" s="192"/>
      <c r="G23" s="59">
        <v>28496.76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90" t="s">
        <v>186</v>
      </c>
      <c r="E24" s="191"/>
      <c r="F24" s="192"/>
      <c r="G24" s="59">
        <v>1498.74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78" t="s">
        <v>35</v>
      </c>
      <c r="E25" s="169"/>
      <c r="F25" s="179"/>
      <c r="G25" s="76">
        <f>G26+G33</f>
        <v>116068.31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3" t="s">
        <v>38</v>
      </c>
      <c r="E26" s="194"/>
      <c r="F26" s="195"/>
      <c r="G26" s="71">
        <v>116068.31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4" t="s">
        <v>41</v>
      </c>
      <c r="E27" s="145"/>
      <c r="F27" s="146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4" t="s">
        <v>44</v>
      </c>
      <c r="E28" s="145"/>
      <c r="F28" s="146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4" t="s">
        <v>47</v>
      </c>
      <c r="E29" s="145"/>
      <c r="F29" s="146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4"/>
      <c r="E30" s="145"/>
      <c r="F30" s="146"/>
      <c r="G30" s="97"/>
      <c r="H30" s="72"/>
      <c r="I30" s="69"/>
    </row>
    <row r="31" spans="1:9" ht="13.5" customHeight="1" thickBot="1">
      <c r="A31" s="4"/>
      <c r="B31" s="12"/>
      <c r="C31" s="3"/>
      <c r="D31" s="144" t="s">
        <v>166</v>
      </c>
      <c r="E31" s="145"/>
      <c r="F31" s="145"/>
      <c r="G31" s="74"/>
      <c r="H31" s="73"/>
      <c r="I31" s="69"/>
    </row>
    <row r="32" spans="1:9" ht="13.5" customHeight="1" thickBot="1">
      <c r="A32" s="4"/>
      <c r="B32" s="12"/>
      <c r="C32" s="3"/>
      <c r="D32" s="144" t="s">
        <v>191</v>
      </c>
      <c r="E32" s="145"/>
      <c r="F32" s="145"/>
      <c r="G32" s="74"/>
      <c r="H32" s="73"/>
      <c r="I32" s="69"/>
    </row>
    <row r="33" spans="1:10" ht="13.5" customHeight="1" thickBot="1">
      <c r="A33" s="4"/>
      <c r="B33" s="12"/>
      <c r="C33" s="3"/>
      <c r="D33" s="144" t="s">
        <v>167</v>
      </c>
      <c r="E33" s="145"/>
      <c r="F33" s="145"/>
      <c r="G33" s="74"/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44" t="s">
        <v>181</v>
      </c>
      <c r="E34" s="145"/>
      <c r="F34" s="199"/>
      <c r="G34" s="75"/>
      <c r="H34" s="73"/>
      <c r="I34" s="82"/>
    </row>
    <row r="35" spans="1:9" ht="13.5" customHeight="1" thickBot="1">
      <c r="A35" s="4"/>
      <c r="B35" s="12"/>
      <c r="C35" s="3"/>
      <c r="D35" s="144" t="s">
        <v>169</v>
      </c>
      <c r="E35" s="145"/>
      <c r="F35" s="145"/>
      <c r="G35" s="75"/>
      <c r="H35" s="73"/>
      <c r="I35" s="69"/>
    </row>
    <row r="36" spans="1:9" ht="13.5" customHeight="1" thickBot="1">
      <c r="A36" s="4"/>
      <c r="B36" s="12"/>
      <c r="C36" s="3"/>
      <c r="D36" s="144" t="s">
        <v>168</v>
      </c>
      <c r="E36" s="145"/>
      <c r="F36" s="145"/>
      <c r="G36" s="104"/>
      <c r="H36" s="73"/>
      <c r="I36" s="69"/>
    </row>
    <row r="37" spans="1:9" ht="13.5" customHeight="1" thickBot="1">
      <c r="A37" s="4"/>
      <c r="B37" s="12"/>
      <c r="C37" s="3"/>
      <c r="D37" s="144" t="s">
        <v>192</v>
      </c>
      <c r="E37" s="145"/>
      <c r="F37" s="145"/>
      <c r="G37" s="126"/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4" t="s">
        <v>51</v>
      </c>
      <c r="E38" s="145"/>
      <c r="F38" s="146"/>
      <c r="G38" s="61">
        <f>G25+G40</f>
        <v>74467.03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4" t="s">
        <v>53</v>
      </c>
      <c r="E39" s="145"/>
      <c r="F39" s="146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44" t="s">
        <v>55</v>
      </c>
      <c r="E40" s="145"/>
      <c r="F40" s="146"/>
      <c r="G40" s="65">
        <f>G19</f>
        <v>-41601.28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44" t="s">
        <v>57</v>
      </c>
      <c r="E41" s="145"/>
      <c r="F41" s="146"/>
      <c r="G41" s="45">
        <f>G11+G12+G31-G25</f>
        <v>22612.21000000002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75"/>
      <c r="G42" s="142"/>
      <c r="H42" s="177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5.79</v>
      </c>
      <c r="F45" s="54" t="s">
        <v>190</v>
      </c>
      <c r="G45" s="55">
        <v>3837002062</v>
      </c>
      <c r="H45" s="56">
        <f>G13</f>
        <v>25902.12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3.44</v>
      </c>
      <c r="F46" s="70" t="s">
        <v>134</v>
      </c>
      <c r="G46" s="55">
        <v>3848000155</v>
      </c>
      <c r="H46" s="56">
        <f>G20</f>
        <v>15389.16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14539.44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3668.4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28496.76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200"/>
      <c r="G50" s="146"/>
      <c r="H50" s="56">
        <f>SUM(H44:H49)</f>
        <v>87995.88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3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30" t="s">
        <v>138</v>
      </c>
      <c r="E52" s="13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30" t="s">
        <v>69</v>
      </c>
      <c r="E53" s="13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30" t="s">
        <v>70</v>
      </c>
      <c r="E54" s="13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30" t="s">
        <v>72</v>
      </c>
      <c r="E55" s="131"/>
      <c r="F55" s="112">
        <v>0</v>
      </c>
      <c r="G55" s="110"/>
      <c r="H55" s="113"/>
    </row>
    <row r="56" spans="1:8" ht="18.75" customHeight="1" thickBot="1">
      <c r="A56" s="147" t="s">
        <v>73</v>
      </c>
      <c r="B56" s="148"/>
      <c r="C56" s="148"/>
      <c r="D56" s="148"/>
      <c r="E56" s="148"/>
      <c r="F56" s="148"/>
      <c r="G56" s="148"/>
      <c r="H56" s="149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28" t="s">
        <v>15</v>
      </c>
      <c r="E57" s="12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28" t="s">
        <v>18</v>
      </c>
      <c r="E58" s="12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28" t="s">
        <v>20</v>
      </c>
      <c r="E59" s="12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28" t="s">
        <v>53</v>
      </c>
      <c r="E60" s="12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28" t="s">
        <v>55</v>
      </c>
      <c r="E61" s="12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0" t="s">
        <v>57</v>
      </c>
      <c r="E62" s="151"/>
      <c r="F62" s="52">
        <f>D69+E69+F69+G69+H69</f>
        <v>-25563.73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473.58153846153846</v>
      </c>
      <c r="G66" s="87">
        <f>G67/((21.48+22.34)/2)</f>
        <v>289.3450479233227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6926.13</v>
      </c>
      <c r="G67" s="64">
        <v>6339.55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20684.99</v>
      </c>
      <c r="G68" s="63">
        <v>18144.42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-13758.86</v>
      </c>
      <c r="G69" s="68">
        <f>G67-G68</f>
        <v>-11804.869999999999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7016.34</v>
      </c>
      <c r="G70" s="100">
        <v>6863.02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-90.21000000000004</v>
      </c>
      <c r="G71" s="39">
        <f>G67-G70</f>
        <v>-523.4700000000003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8" t="s">
        <v>142</v>
      </c>
      <c r="E72" s="139"/>
      <c r="F72" s="139"/>
      <c r="G72" s="139"/>
      <c r="H72" s="14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2" t="s">
        <v>142</v>
      </c>
      <c r="E73" s="153"/>
      <c r="F73" s="153"/>
      <c r="G73" s="153"/>
      <c r="H73" s="154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3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35" t="s">
        <v>175</v>
      </c>
      <c r="F76" s="136"/>
      <c r="G76" s="137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35"/>
      <c r="F77" s="136"/>
      <c r="G77" s="137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35"/>
      <c r="F78" s="136"/>
      <c r="G78" s="137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55"/>
      <c r="F79" s="156"/>
      <c r="G79" s="157"/>
      <c r="H79" s="103">
        <v>-750.52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3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80">
        <v>2</v>
      </c>
      <c r="F81" s="181"/>
      <c r="G81" s="182"/>
      <c r="H81" s="122">
        <v>1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83"/>
      <c r="F82" s="184"/>
      <c r="G82" s="185"/>
      <c r="H82" s="123"/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87" t="s">
        <v>159</v>
      </c>
      <c r="F83" s="188"/>
      <c r="G83" s="188"/>
      <c r="H83" s="189"/>
    </row>
    <row r="84" ht="12.75">
      <c r="A84" s="1"/>
    </row>
    <row r="85" ht="12.75">
      <c r="A85" s="1"/>
    </row>
    <row r="86" spans="1:8" ht="38.25" customHeight="1">
      <c r="A86" s="186" t="s">
        <v>164</v>
      </c>
      <c r="B86" s="186"/>
      <c r="C86" s="186"/>
      <c r="D86" s="186"/>
      <c r="E86" s="186"/>
      <c r="F86" s="186"/>
      <c r="G86" s="186"/>
      <c r="H86" s="186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2" t="s">
        <v>114</v>
      </c>
      <c r="D89" s="133"/>
      <c r="E89" s="134"/>
    </row>
    <row r="90" spans="1:5" ht="18.75" customHeight="1" thickBot="1">
      <c r="A90" s="26">
        <v>2</v>
      </c>
      <c r="B90" s="4" t="s">
        <v>115</v>
      </c>
      <c r="C90" s="132" t="s">
        <v>116</v>
      </c>
      <c r="D90" s="133"/>
      <c r="E90" s="134"/>
    </row>
    <row r="91" spans="1:5" ht="16.5" customHeight="1" thickBot="1">
      <c r="A91" s="26">
        <v>3</v>
      </c>
      <c r="B91" s="4" t="s">
        <v>117</v>
      </c>
      <c r="C91" s="132" t="s">
        <v>118</v>
      </c>
      <c r="D91" s="133"/>
      <c r="E91" s="134"/>
    </row>
    <row r="92" spans="1:5" ht="13.5" thickBot="1">
      <c r="A92" s="26">
        <v>4</v>
      </c>
      <c r="B92" s="4" t="s">
        <v>16</v>
      </c>
      <c r="C92" s="132" t="s">
        <v>119</v>
      </c>
      <c r="D92" s="133"/>
      <c r="E92" s="134"/>
    </row>
    <row r="93" spans="1:5" ht="24" customHeight="1" thickBot="1">
      <c r="A93" s="26">
        <v>5</v>
      </c>
      <c r="B93" s="4" t="s">
        <v>85</v>
      </c>
      <c r="C93" s="132" t="s">
        <v>120</v>
      </c>
      <c r="D93" s="133"/>
      <c r="E93" s="134"/>
    </row>
    <row r="94" spans="1:5" ht="21" customHeight="1" thickBot="1">
      <c r="A94" s="27">
        <v>6</v>
      </c>
      <c r="B94" s="28" t="s">
        <v>121</v>
      </c>
      <c r="C94" s="132" t="s">
        <v>122</v>
      </c>
      <c r="D94" s="133"/>
      <c r="E94" s="134"/>
    </row>
    <row r="96" spans="2:3" ht="15">
      <c r="B96" s="127" t="s">
        <v>170</v>
      </c>
      <c r="C96" s="12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850.84</v>
      </c>
      <c r="D98" s="84">
        <v>690.37</v>
      </c>
      <c r="E98" s="85">
        <v>0</v>
      </c>
      <c r="F98" s="94">
        <f>C98+D98-E98</f>
        <v>1541.21</v>
      </c>
    </row>
    <row r="99" spans="2:6" ht="22.5">
      <c r="B99" s="93" t="s">
        <v>174</v>
      </c>
      <c r="C99" s="84">
        <v>832.68</v>
      </c>
      <c r="D99" s="84">
        <v>0</v>
      </c>
      <c r="E99" s="85">
        <v>0</v>
      </c>
      <c r="F99" s="94">
        <f>C99+D99-E99</f>
        <v>832.68</v>
      </c>
    </row>
    <row r="100" ht="12.75">
      <c r="C100" t="s">
        <v>165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2019-03-22T01:03:46Z</dcterms:modified>
  <cp:category/>
  <cp:version/>
  <cp:contentType/>
  <cp:contentStatus/>
</cp:coreProperties>
</file>