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<sst xmlns="http://schemas.openxmlformats.org/spreadsheetml/2006/main" count="284" uniqueCount="179">
  <si>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</si>
  <si>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</si>
  <si>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</si>
  <si>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</si>
  <si>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</si>
  <si>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</si>
  <si>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</si>
  <si>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</si>
  <si>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</si>
  <si>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</si>
  <si>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</si>
  <si>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</si>
  <si>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</si>
  <si>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</si>
  <si>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</si>
  <si>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</si>
  <si>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</si>
  <si>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</si>
  <si>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</si>
  <si>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</si>
  <si>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</si>
  <si>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</si>
  <si>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</si>
  <si>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</si>
  <si>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</si>
  <si>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</si>
  <si>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</si>
  <si>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</si>
  <si>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</si>
  <si>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</si>
  <si>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</si>
  <si>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</si>
  <si>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</si>
  <si>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</si>
  <si>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</si>
  <si>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</si>
  <si>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</si>
  <si>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</si>
  <si>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</si>
  <si>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</si>
  <si>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</si>
  <si>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</si>
  <si>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</si>
  <si>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</si>
  <si>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</si>
  <si>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</si>
  <si>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</si>
  <si>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</si>
  <si>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</si>
  <si>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</si>
  <si>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</si>
  <si>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</si>
  <si>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</si>
  <si>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</si>
  <si>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</si>
  <si>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</si>
  <si>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</si>
  <si>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</si>
  <si>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</si>
  <si>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</si>
  <si>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</si>
  <si>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</si>
  <si>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</si>
  <si>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</si>
  <si>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</si>
  <si>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</si>
  <si>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</si>
  <si>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</si>
  <si>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</si>
  <si>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</si>
  <si>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</si>
  <si>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</si>
  <si>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</si>
  <si>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</si>
  <si>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</si>
  <si>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</si>
  <si>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</si>
  <si>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</si>
  <si>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</si>
  <si>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</si>
  <si>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</si>
  <si>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</si>
  <si>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</si>
  <si>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</si>
  <si>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</si>
  <si>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</si>
  <si>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</si>
  <si>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</si>
  <si>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</si>
  <si>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</si>
  <si>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</si>
  <si>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</si>
  <si>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</si>
  <si>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</si>
  <si>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</si>
  <si>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</si>
  <si>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</si>
  <si>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</si>
  <si>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</si>
  <si>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</si>
  <si>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</si>
  <si>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</si>
  <si>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</si>
  <si>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</si>
  <si>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</si>
  <si>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</si>
  <si>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</si>
  <si>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</si>
  <si>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</si>
  <si>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</si>
  <si>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</si>
  <si>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</si>
  <si>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</si>
  <si>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</si>
  <si>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</si>
  <si>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</si>
  <si>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</si>
  <si>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</si>
  <si>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</si>
  <si>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</si>
  <si>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</si>
  <si>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</si>
  <si>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</si>
  <si>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</si>
  <si>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</si>
  <si>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</si>
  <si>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</si>
  <si>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</si>
  <si>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</si>
  <si>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</si>
  <si>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</si>
  <si>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</si>
  <si>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</si>
  <si>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</si>
  <si>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</si>
  <si>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</si>
  <si>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</si>
  <si>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</si>
  <si>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</si>
  <si>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</si>
  <si>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</si>
  <si>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</si>
  <si>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</si>
  <si>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</si>
  <si>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</si>
  <si>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</si>
  <si>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</si>
  <si>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</si>
  <si>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</si>
  <si>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</si>
  <si>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</si>
  <si>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</si>
  <si>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</si>
  <si>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</si>
  <si>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</si>
  <si>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</si>
  <si>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</si>
  <si>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</si>
  <si>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</si>
  <si>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</si>
  <si>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</si>
  <si>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</si>
  <si>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</si>
  <si>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</si>
  <si>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</si>
  <si>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</si>
  <si>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</si>
  <si>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</si>
  <si>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</si>
  <si>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</si>
  <si>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</si>
  <si>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</si>
  <si>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</si>
  <si>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</si>
  <si>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</si>
  <si>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</si>
  <si>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</si>
  <si>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</si>
  <si>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ПИОНЕРСКИЙ, д. 3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</si>
</sst>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5;&#1080;&#1086;&#1085;&#1077;&#1088;&#1089;&#1082;&#1080;&#1081;%20&#1087;&#1077;&#1088;\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78">
          <cell r="C378">
            <v>2551.18</v>
          </cell>
          <cell r="E378">
            <v>20328.14</v>
          </cell>
          <cell r="F378">
            <v>16834.38</v>
          </cell>
          <cell r="G378">
            <v>6044.94</v>
          </cell>
        </row>
        <row r="384">
          <cell r="E384">
            <v>3532.44</v>
          </cell>
          <cell r="F384">
            <v>2943.7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12795.3</v>
          </cell>
          <cell r="G7">
            <v>3857.47</v>
          </cell>
          <cell r="H7">
            <v>1383.81</v>
          </cell>
          <cell r="I7">
            <v>8832.5</v>
          </cell>
        </row>
        <row r="9">
          <cell r="C9">
            <v>209858.12</v>
          </cell>
          <cell r="F9">
            <v>206622.22</v>
          </cell>
          <cell r="G9">
            <v>35487.07</v>
          </cell>
          <cell r="H9">
            <v>16064.37</v>
          </cell>
          <cell r="I9">
            <v>114282.39</v>
          </cell>
        </row>
        <row r="14">
          <cell r="C14">
            <v>3248</v>
          </cell>
          <cell r="F14">
            <v>3186.45</v>
          </cell>
          <cell r="G14">
            <v>858.72</v>
          </cell>
          <cell r="H14">
            <v>421.93</v>
          </cell>
          <cell r="I14">
            <v>4715</v>
          </cell>
        </row>
        <row r="15">
          <cell r="C15">
            <v>492.84</v>
          </cell>
          <cell r="F15">
            <v>492.84</v>
          </cell>
          <cell r="G15">
            <v>132.33</v>
          </cell>
          <cell r="H15">
            <v>57.3</v>
          </cell>
          <cell r="I15">
            <v>404.17</v>
          </cell>
        </row>
        <row r="16">
          <cell r="C16">
            <v>966.2</v>
          </cell>
          <cell r="F16">
            <v>966.2</v>
          </cell>
          <cell r="G16">
            <v>328.46</v>
          </cell>
          <cell r="H16">
            <v>115.25</v>
          </cell>
          <cell r="I16">
            <v>963.1</v>
          </cell>
        </row>
        <row r="17">
          <cell r="C17">
            <v>440326.29</v>
          </cell>
          <cell r="F17">
            <v>419859.92</v>
          </cell>
          <cell r="G17">
            <v>94654.19</v>
          </cell>
          <cell r="H17">
            <v>48039.56</v>
          </cell>
          <cell r="I17">
            <v>303386.7</v>
          </cell>
        </row>
        <row r="20">
          <cell r="C20">
            <v>78254.88</v>
          </cell>
          <cell r="F20">
            <v>85207.86</v>
          </cell>
          <cell r="G20">
            <v>16439.41</v>
          </cell>
          <cell r="H20">
            <v>6456</v>
          </cell>
          <cell r="I20">
            <v>55985.7</v>
          </cell>
        </row>
        <row r="22">
          <cell r="F22">
            <v>39498.7</v>
          </cell>
          <cell r="G22">
            <v>12174.08</v>
          </cell>
          <cell r="H22">
            <v>4217.54</v>
          </cell>
          <cell r="I22">
            <v>29162.45</v>
          </cell>
        </row>
        <row r="24">
          <cell r="F24">
            <v>43022.1</v>
          </cell>
          <cell r="G24">
            <v>11906.06</v>
          </cell>
          <cell r="H24">
            <v>4517.99</v>
          </cell>
          <cell r="I24">
            <v>27820.21</v>
          </cell>
        </row>
        <row r="26">
          <cell r="G26">
            <v>10972.49</v>
          </cell>
          <cell r="H26">
            <v>3797.18</v>
          </cell>
          <cell r="I26">
            <v>25878.03</v>
          </cell>
        </row>
        <row r="28">
          <cell r="F28">
            <v>80295.5</v>
          </cell>
          <cell r="G28">
            <v>24451.63</v>
          </cell>
          <cell r="H28">
            <v>8670.86</v>
          </cell>
          <cell r="I28">
            <v>55384.41</v>
          </cell>
        </row>
        <row r="33">
          <cell r="C33">
            <v>27394.99</v>
          </cell>
          <cell r="F33">
            <v>29802.72</v>
          </cell>
          <cell r="G33">
            <v>5370.17</v>
          </cell>
          <cell r="H33">
            <v>2233.91</v>
          </cell>
          <cell r="I33">
            <v>19139.35</v>
          </cell>
        </row>
        <row r="36">
          <cell r="F36">
            <v>39758.37</v>
          </cell>
          <cell r="G36">
            <v>11285.32</v>
          </cell>
          <cell r="H36">
            <v>4010.41</v>
          </cell>
          <cell r="I36">
            <v>27466.24</v>
          </cell>
        </row>
        <row r="37">
          <cell r="C37">
            <v>52119.85</v>
          </cell>
          <cell r="F37">
            <v>52932.2</v>
          </cell>
          <cell r="G37">
            <v>12614.84</v>
          </cell>
          <cell r="H37">
            <v>3925.91</v>
          </cell>
          <cell r="I37">
            <v>33225.86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2">
      <selection activeCell="H63" sqref="H6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-24868.11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15387.84+28560.65+11491.68+14610.43+4211.68+14431.99</f>
        <v>88694.27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301760.85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7120.9+'[2]Page1'!$F$7</f>
        <v>19916.199999999997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7899.74+'[2]Page1'!$F$22+'[1]TDSheet'!$E$384</f>
        <v>50930.88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1572.51+5146.77+'[2]Page1'!$G$22+'[2]Page1'!$H$22+'[2]Page1'!$I$22+'[1]TDSheet'!$F$384</f>
        <v>55217.05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14431.99+G14-G15</f>
        <v>10145.819999999992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7495.49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-24868.11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22853.450000000004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7491.78+'[2]Page1'!$F$36</f>
        <v>47250.15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8604.42+'[2]Page1'!$F$24</f>
        <v>51626.52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2559.06+'[2]Page1'!$F$7</f>
        <v>15354.359999999999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16059.1+'[2]Page1'!$F$28</f>
        <v>96354.6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328829.97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4626.77+10455.89+4855.19+5603.73+1663.19+5146.77+'[2]Page1'!$I$7+'[2]Page1'!$I$22+'[2]Page1'!$I$24+'[2]Page1'!$I$26+'[2]Page1'!$I$28+'[2]Page1'!$I$36</f>
        <v>206895.37999999998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f>1417.55+3196.73+1491.32+1712.82+509.38+1572.51+'[2]Page1'!$G$7+'[2]Page1'!$G$22+'[2]Page1'!$G$24+'[2]Page1'!$G$26+'[2]Page1'!$G$28+'[2]Page1'!$G$36</f>
        <v>84547.35999999999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f>'[2]Page1'!$H$7+'[2]Page1'!$H$22+'[2]Page1'!$H$24+'[2]Page1'!$H$26+'[2]Page1'!$H$28+'[2]Page1'!$H$36</f>
        <v>26597.79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10789.440000000002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f>'[1]TDSheet'!$E$378</f>
        <v>20328.14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f>'[1]TDSheet'!$F$378</f>
        <v>16834.38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f>'[1]TDSheet'!$C$378</f>
        <v>2551.18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f>'[1]TDSheet'!$G$378</f>
        <v>6044.94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303961.86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22853.450000000004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61625.15000000002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7495.49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1.92</v>
      </c>
      <c r="F42" s="80" t="s">
        <v>136</v>
      </c>
      <c r="G42" s="60">
        <v>3810334293</v>
      </c>
      <c r="H42" s="61">
        <f>G13</f>
        <v>19916.199999999997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47250.15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51626.52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15354.359999999999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96354.6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237997.31999999998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33713.38000000002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361.6372838717406</v>
      </c>
      <c r="E63" s="76">
        <f>E64/117.48</f>
        <v>2216.6184031324483</v>
      </c>
      <c r="F63" s="76">
        <f>F64/12</f>
        <v>5014.384999999999</v>
      </c>
      <c r="G63" s="77">
        <f>G64/18.26</f>
        <v>7308.947973713034</v>
      </c>
      <c r="H63" s="78">
        <f>H64/0.88</f>
        <v>1307.5227272727275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123529.03+'[2]Page1'!$F$17</f>
        <v>543388.95</v>
      </c>
      <c r="E64" s="65">
        <f>50599.66+'[2]Page1'!$F$9+'[2]Page1'!$F$14</f>
        <v>260408.33000000002</v>
      </c>
      <c r="F64" s="65">
        <f>6747.58+'[2]Page1'!$F$15+'[2]Page1'!$F$37</f>
        <v>60172.619999999995</v>
      </c>
      <c r="G64" s="72">
        <f>13716.83+4733.98+'[2]Page1'!$F$20+'[2]Page1'!$F$33</f>
        <v>133461.39</v>
      </c>
      <c r="H64" s="68">
        <f>184.42+'[2]Page1'!$F$16</f>
        <v>1150.6200000000001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32660.87+91545.42+'[2]Page1'!$G$17+'[2]Page1'!$H$17+'[2]Page1'!$I$17</f>
        <v>570286.74</v>
      </c>
      <c r="E65" s="65">
        <f>12127.33+30491.48+'[2]Page1'!$G$14+'[2]Page1'!$H$14+'[2]Page1'!$I$14+'[2]Page1'!$G$9+'[2]Page1'!$H$9+'[2]Page1'!$I$9</f>
        <v>214448.28999999998</v>
      </c>
      <c r="F65" s="65">
        <f>1938.06+4493.87+'[2]Page1'!$G$37+'[2]Page1'!$H$37+'[2]Page1'!$I$37+'[2]Page1'!$G$15+'[2]Page1'!$H$15+'[2]Page1'!$I$15</f>
        <v>56792.340000000004</v>
      </c>
      <c r="G65" s="69">
        <f>3615.19+8612.9+1169.16+2860.01+'[2]Page1'!$G$20+'[2]Page1'!$H$20+'[2]Page1'!$I$20+'[2]Page1'!$G$33+'[2]Page1'!$H$33+'[2]Page1'!$I$33</f>
        <v>121881.79999999999</v>
      </c>
      <c r="H65" s="69">
        <f>47.84+4.71+'[2]Page1'!$G$16+'[2]Page1'!$H$16+'[2]Page1'!$I$16</f>
        <v>1459.3600000000001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-26897.790000000037</v>
      </c>
      <c r="E66" s="76">
        <f>E64-E65</f>
        <v>45960.04000000004</v>
      </c>
      <c r="F66" s="76">
        <f>F64-F65</f>
        <v>3380.2799999999916</v>
      </c>
      <c r="G66" s="78">
        <f>G64-G65</f>
        <v>11579.590000000026</v>
      </c>
      <c r="H66" s="78">
        <f>H64-H65</f>
        <v>-308.74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128821.79+'[2]Page1'!$C$17</f>
        <v>569148.08</v>
      </c>
      <c r="E67" s="70">
        <f>49883.86+'[2]Page1'!$C$9+'[2]Page1'!$C$14</f>
        <v>262989.98</v>
      </c>
      <c r="F67" s="70">
        <f>8381.94+'[2]Page1'!$C$15+'[2]Page1'!$C$37</f>
        <v>60994.63</v>
      </c>
      <c r="G67" s="71">
        <f>15336.87+5199.17+'[2]Page1'!$C$33+'[2]Page1'!$C$20</f>
        <v>126185.91</v>
      </c>
      <c r="H67" s="71">
        <f>'[2]Page1'!$C$16</f>
        <v>966.2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25759.130000000005</v>
      </c>
      <c r="E68" s="44">
        <f>E67-E64</f>
        <v>2581.649999999965</v>
      </c>
      <c r="F68" s="44">
        <f>F67-F64</f>
        <v>822.010000000002</v>
      </c>
      <c r="G68" s="44">
        <f>G67-G64</f>
        <v>-7275.4800000000105</v>
      </c>
      <c r="H68" s="44">
        <f>H67-H64</f>
        <v>-184.42000000000007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21702.889999999963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>
        <v>5</v>
      </c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2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2016-03-30T03:09:40Z</dcterms:modified>
  <cp:category/>
  <cp:version/>
  <cp:contentType/>
  <cp:contentStatus/>
</cp:coreProperties>
</file>