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<sst xmlns="http://schemas.openxmlformats.org/spreadsheetml/2006/main" count="290" uniqueCount="185">
  <si>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</si>
  <si>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</si>
  <si>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</si>
  <si>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</si>
  <si>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</si>
  <si>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</si>
  <si>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</si>
  <si>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</si>
  <si>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</si>
  <si>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</si>
  <si>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</si>
  <si>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</si>
  <si>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</si>
  <si>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</si>
  <si>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</si>
  <si>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</si>
  <si>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</si>
  <si>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</si>
  <si>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</si>
  <si>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</si>
  <si>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</si>
  <si>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</si>
  <si>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</si>
  <si>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</si>
  <si>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</si>
  <si>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</si>
  <si>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</si>
  <si>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</si>
  <si>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</si>
  <si>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</si>
  <si>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</si>
  <si>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</si>
  <si>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</si>
  <si>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</si>
  <si>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</si>
  <si>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</si>
  <si>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</si>
  <si>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</si>
  <si>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</si>
  <si>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</si>
  <si>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</si>
  <si>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</si>
  <si>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</si>
  <si>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</si>
  <si>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</si>
  <si>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</si>
  <si>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</si>
  <si>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</si>
  <si>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</si>
  <si>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</si>
  <si>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</si>
  <si>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</si>
  <si>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</si>
  <si>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</si>
  <si>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</si>
  <si>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</si>
  <si>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</si>
  <si>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</si>
  <si>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</si>
  <si>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</si>
  <si>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</si>
  <si>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</si>
  <si>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</si>
  <si>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</si>
  <si>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</si>
  <si>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</si>
  <si>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</si>
  <si>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</si>
  <si>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</si>
  <si>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</si>
  <si>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</si>
  <si>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</si>
  <si>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</si>
  <si>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</si>
  <si>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</si>
  <si>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</si>
  <si>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</si>
  <si>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</si>
  <si>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</si>
  <si>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</si>
  <si>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</si>
  <si>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</si>
  <si>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</si>
  <si>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</si>
  <si>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</si>
  <si>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</si>
  <si>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</si>
  <si>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</si>
  <si>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</si>
  <si>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</si>
  <si>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</si>
  <si>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</si>
  <si>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</si>
  <si>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</si>
  <si>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</si>
  <si>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</si>
  <si>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</si>
  <si>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</si>
  <si>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</si>
  <si>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</si>
  <si>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</si>
  <si>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</si>
  <si>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</si>
  <si>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</si>
  <si>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</si>
  <si>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</si>
  <si>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</si>
  <si>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</si>
  <si>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</si>
  <si>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</si>
  <si>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</si>
  <si>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</si>
  <si>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</si>
  <si>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</si>
  <si>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</si>
  <si>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</si>
  <si>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</si>
  <si>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</si>
  <si>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</si>
  <si>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</si>
  <si>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</si>
  <si>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</si>
  <si>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</si>
  <si>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</si>
  <si>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</si>
  <si>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</si>
  <si>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</si>
  <si>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</si>
  <si>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</si>
  <si>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</si>
  <si>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</si>
  <si>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</si>
  <si>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</si>
  <si>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</si>
  <si>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</si>
  <si>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</si>
  <si>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</si>
  <si>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</si>
  <si>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</si>
  <si>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</si>
  <si>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</si>
  <si>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</si>
  <si>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</si>
  <si>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</si>
  <si>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</si>
  <si>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</si>
  <si>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</si>
  <si>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</si>
  <si>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</si>
  <si>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</si>
  <si>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</si>
  <si>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</si>
  <si>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</si>
  <si>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</si>
  <si>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</si>
  <si>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</si>
  <si>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</si>
  <si>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</si>
  <si>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</si>
  <si>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</si>
  <si>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</si>
  <si>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</si>
  <si>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</si>
  <si>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</si>
  <si>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</si>
  <si>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</si>
  <si>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</si>
  <si>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</si>
  <si>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</si>
  <si>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</si>
  <si>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</si>
  <si>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</si>
  <si>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</si>
  <si>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</si>
  <si>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</si>
  <si>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</si>
  <si>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</si>
  <si>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</si>
  <si>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16 Б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</si>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</sst>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24" borderId="4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20">
          <cell r="X320">
            <v>121.93000000000002</v>
          </cell>
          <cell r="Z320">
            <v>139.53000000000003</v>
          </cell>
        </row>
        <row r="321">
          <cell r="Z321">
            <v>156.70999999999975</v>
          </cell>
        </row>
        <row r="322">
          <cell r="Z322">
            <v>51.40999999999996</v>
          </cell>
        </row>
        <row r="323">
          <cell r="U323">
            <v>0</v>
          </cell>
          <cell r="X323">
            <v>8721.61</v>
          </cell>
          <cell r="Z323">
            <v>9877.500000000002</v>
          </cell>
        </row>
        <row r="325">
          <cell r="S325">
            <v>593.59</v>
          </cell>
          <cell r="X325">
            <v>2907.0400000000004</v>
          </cell>
          <cell r="Z325">
            <v>2977.8500000000004</v>
          </cell>
        </row>
        <row r="326">
          <cell r="S326">
            <v>3716.8500000000004</v>
          </cell>
          <cell r="X326">
            <v>19076.200000000004</v>
          </cell>
          <cell r="Z326">
            <v>18990.43</v>
          </cell>
        </row>
        <row r="327">
          <cell r="Z327">
            <v>1290.4100000000003</v>
          </cell>
        </row>
        <row r="328">
          <cell r="Z328">
            <v>21.18</v>
          </cell>
        </row>
        <row r="329">
          <cell r="Z329">
            <v>7990.8</v>
          </cell>
        </row>
        <row r="330">
          <cell r="U330">
            <v>4591.95</v>
          </cell>
          <cell r="X330">
            <v>7664.84</v>
          </cell>
          <cell r="Z330">
            <v>5985.51</v>
          </cell>
        </row>
        <row r="331">
          <cell r="U331">
            <v>939.58</v>
          </cell>
          <cell r="X331">
            <v>1568.3400000000001</v>
          </cell>
          <cell r="Z331">
            <v>1224.72</v>
          </cell>
        </row>
        <row r="332">
          <cell r="U332">
            <v>-7276.539999999998</v>
          </cell>
          <cell r="X332">
            <v>30323.77</v>
          </cell>
          <cell r="Z332">
            <v>29095.980000000003</v>
          </cell>
        </row>
        <row r="334">
          <cell r="U334">
            <v>111.44</v>
          </cell>
          <cell r="X334">
            <v>173.17</v>
          </cell>
          <cell r="Z334">
            <v>112.75999999999999</v>
          </cell>
        </row>
        <row r="335">
          <cell r="U335">
            <v>22.78</v>
          </cell>
          <cell r="X335">
            <v>35.419999999999995</v>
          </cell>
          <cell r="Z335">
            <v>23.080000000000002</v>
          </cell>
        </row>
        <row r="336">
          <cell r="U336">
            <v>-276.8</v>
          </cell>
          <cell r="X336">
            <v>715.81</v>
          </cell>
          <cell r="Z336">
            <v>593.21</v>
          </cell>
        </row>
        <row r="337">
          <cell r="U337">
            <v>0</v>
          </cell>
          <cell r="X337">
            <v>203578.02</v>
          </cell>
          <cell r="Z337">
            <v>193133.78</v>
          </cell>
        </row>
        <row r="338">
          <cell r="S338">
            <v>7.82</v>
          </cell>
          <cell r="Z338">
            <v>1.41</v>
          </cell>
        </row>
        <row r="339">
          <cell r="U339">
            <v>321.33000000000004</v>
          </cell>
          <cell r="W339">
            <v>482</v>
          </cell>
          <cell r="Z339">
            <v>0.1699999999999875</v>
          </cell>
        </row>
        <row r="340">
          <cell r="Z340">
            <v>376.59000000000003</v>
          </cell>
        </row>
        <row r="341">
          <cell r="Z341">
            <v>129.19</v>
          </cell>
        </row>
        <row r="342">
          <cell r="X342">
            <v>228.78</v>
          </cell>
          <cell r="Z342">
            <v>218.28999999999996</v>
          </cell>
        </row>
        <row r="343">
          <cell r="Z343">
            <v>1163.11</v>
          </cell>
        </row>
        <row r="344">
          <cell r="Z344">
            <v>255.56</v>
          </cell>
        </row>
        <row r="345">
          <cell r="X345">
            <v>13472.750000000002</v>
          </cell>
          <cell r="Z345">
            <v>14244.080000000002</v>
          </cell>
        </row>
        <row r="346">
          <cell r="Z346">
            <v>275.73999999999995</v>
          </cell>
        </row>
        <row r="347">
          <cell r="S347">
            <v>1735.35</v>
          </cell>
          <cell r="X347">
            <v>8700.839999999998</v>
          </cell>
          <cell r="Z347">
            <v>8707.58</v>
          </cell>
        </row>
        <row r="348">
          <cell r="S348">
            <v>33.66</v>
          </cell>
          <cell r="Z348">
            <v>6.05</v>
          </cell>
        </row>
        <row r="349">
          <cell r="S349">
            <v>1548.0299999999997</v>
          </cell>
          <cell r="U349">
            <v>-1062.06</v>
          </cell>
          <cell r="W349">
            <v>11978.730000000001</v>
          </cell>
          <cell r="Z349">
            <v>10029.67</v>
          </cell>
        </row>
        <row r="350">
          <cell r="S350">
            <v>537.19</v>
          </cell>
          <cell r="Z350">
            <v>96.47999999999999</v>
          </cell>
        </row>
        <row r="351">
          <cell r="S351">
            <v>2951.3799999999997</v>
          </cell>
          <cell r="X351">
            <v>19648.079999999998</v>
          </cell>
          <cell r="Z351">
            <v>18696.04</v>
          </cell>
        </row>
        <row r="352">
          <cell r="S352">
            <v>68.08</v>
          </cell>
          <cell r="Z352">
            <v>12.329999999999995</v>
          </cell>
        </row>
        <row r="353">
          <cell r="S353">
            <v>49.790000000000006</v>
          </cell>
          <cell r="Z353">
            <v>8.989999999999998</v>
          </cell>
        </row>
        <row r="354">
          <cell r="S354">
            <v>12.83</v>
          </cell>
          <cell r="Z354">
            <v>2.3200000000000003</v>
          </cell>
        </row>
        <row r="355">
          <cell r="U355">
            <v>-19.940000000000005</v>
          </cell>
          <cell r="X355">
            <v>5646.410000000001</v>
          </cell>
          <cell r="Z355">
            <v>5806.9400000000005</v>
          </cell>
        </row>
        <row r="356">
          <cell r="Z356">
            <v>33.03</v>
          </cell>
        </row>
        <row r="357">
          <cell r="Z357">
            <v>22.759999999999998</v>
          </cell>
        </row>
        <row r="358">
          <cell r="S358">
            <v>2079.2999999999997</v>
          </cell>
          <cell r="X358">
            <v>15726.72</v>
          </cell>
          <cell r="Z358">
            <v>14681.589999999998</v>
          </cell>
        </row>
        <row r="359">
          <cell r="U359">
            <v>422.26</v>
          </cell>
          <cell r="W359">
            <v>422.26</v>
          </cell>
          <cell r="Z359">
            <v>0.20000000000004547</v>
          </cell>
        </row>
        <row r="360">
          <cell r="Z360">
            <v>5.840000000000002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81">
      <selection activeCell="B93" sqref="B93: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42735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-31038.91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'[1]Report'!$S$325+'[1]Report'!$S$326+'[1]Report'!$S$338+'[1]Report'!$S$347+'[1]Report'!$S$348+'[1]Report'!$S$349+'[1]Report'!$S$350+'[1]Report'!$S$351+'[1]Report'!$S$352+'[1]Report'!$S$353+'[1]Report'!$S$354+'[1]Report'!$S$358</f>
        <v>13333.869999999999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76975.55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'[1]Report'!$X$351</f>
        <v>19648.079999999998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'[1]Report'!$X$347</f>
        <v>8700.839999999998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'[1]Report'!$Z$347+'[1]Report'!$Z$348</f>
        <v>8713.63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'[1]Report'!$S$347+'[1]Report'!$S$348+'[1]Report'!$X$347-'[1]Report'!$Z$347-'[1]Report'!$Z$348</f>
        <v>1756.2199999999987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-31038.91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-22325.28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'[1]Report'!$X$358</f>
        <v>15726.72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'[1]Report'!$W$349+'[1]Report'!$U$349</f>
        <v>10916.670000000002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'[1]Report'!$X$325</f>
        <v>2907.0400000000004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'[1]Report'!$X$326</f>
        <v>19076.200000000004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74210.74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'[1]Report'!$Z$325+'[1]Report'!$Z$326+'[1]Report'!$Z$338+'[1]Report'!$Z$347+'[1]Report'!$Z$348+'[1]Report'!$Z$349+'[1]Report'!$Z$350+'[1]Report'!$Z$351+'[1]Report'!$Z$352+'[1]Report'!$Z$353+'[1]Report'!$Z$354+'[1]Report'!$Z$358</f>
        <v>74210.74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9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43171.83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-22325.28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16098.679999999993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4.81</v>
      </c>
      <c r="F42" s="80" t="s">
        <v>136</v>
      </c>
      <c r="G42" s="60">
        <v>3810334293</v>
      </c>
      <c r="H42" s="61">
        <f>G13</f>
        <v>19648.079999999998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15726.72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10916.670000000002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2907.0400000000004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19076.200000000004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68274.71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-49.07999999999083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135.48564469113126</v>
      </c>
      <c r="E63" s="76">
        <f>E64/117.48</f>
        <v>344.5807797071841</v>
      </c>
      <c r="F63" s="76">
        <f>F64/12</f>
        <v>736.9616666666667</v>
      </c>
      <c r="G63" s="77">
        <f>G64/18.26</f>
        <v>1047.0514786418403</v>
      </c>
      <c r="H63" s="78">
        <f>H64/0.88</f>
        <v>3563.431818181819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'[1]Report'!$X$337</f>
        <v>203578.02</v>
      </c>
      <c r="E64" s="65">
        <f>'[1]Report'!$X$330+'[1]Report'!$X$331+'[1]Report'!$X$332+'[1]Report'!$X$334+'[1]Report'!$X$335+'[1]Report'!$X$336</f>
        <v>40481.34999999999</v>
      </c>
      <c r="F64" s="65">
        <f>'[1]Report'!$X$320+'[1]Report'!$X$323</f>
        <v>8843.54</v>
      </c>
      <c r="G64" s="72">
        <f>'[1]Report'!$X$345+'[1]Report'!$X$355</f>
        <v>19119.160000000003</v>
      </c>
      <c r="H64" s="68">
        <f>'[1]Report'!$X$325+'[1]Report'!$X$342</f>
        <v>3135.8200000000006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'[1]Report'!$Z$329+'[1]Report'!$Z$337+'[1]Report'!$Z$343+'[1]Report'!$Z$344</f>
        <v>202543.24999999997</v>
      </c>
      <c r="E65" s="65">
        <f>'[1]Report'!$Z$327+'[1]Report'!$Z$328+'[1]Report'!$Z$330+'[1]Report'!$Z$331+'[1]Report'!$Z$332+'[1]Report'!$Z$334+'[1]Report'!$Z$335+'[1]Report'!$Z$336+'[1]Report'!$Z$340+'[1]Report'!$Z$341</f>
        <v>38852.630000000005</v>
      </c>
      <c r="F65" s="65">
        <f>'[1]Report'!$Z$320+'[1]Report'!$Z$323+'[1]Report'!$Z$360</f>
        <v>10022.870000000003</v>
      </c>
      <c r="G65" s="69">
        <f>'[1]Report'!$Z$321+'[1]Report'!$Z$322+'[1]Report'!$Z$345+'[1]Report'!$Z$346+'[1]Report'!$Z$355+'[1]Report'!$Z$356+'[1]Report'!$Z$357</f>
        <v>20590.67</v>
      </c>
      <c r="H65" s="69">
        <f>'[1]Report'!$Z$325+'[1]Report'!$Z$338+'[1]Report'!$Z$342</f>
        <v>3197.55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1034.7700000000186</v>
      </c>
      <c r="E66" s="76">
        <f>E64-E65</f>
        <v>1628.7199999999866</v>
      </c>
      <c r="F66" s="76">
        <f>F64-F65</f>
        <v>-1179.3300000000017</v>
      </c>
      <c r="G66" s="78">
        <f>G64-G65</f>
        <v>-1471.5099999999948</v>
      </c>
      <c r="H66" s="78">
        <f>H64-H65</f>
        <v>-61.72999999999956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D64+'[1]Report'!$U$337</f>
        <v>203578.02</v>
      </c>
      <c r="E67" s="70">
        <f>E64+'[1]Report'!$U$330+'[1]Report'!$U$331+'[1]Report'!$U$332+'[1]Report'!$U$334+'[1]Report'!$U$335+'[1]Report'!$U$336</f>
        <v>38593.75999999999</v>
      </c>
      <c r="F67" s="70">
        <f>F64+'[1]Report'!$U$323</f>
        <v>8843.54</v>
      </c>
      <c r="G67" s="71">
        <f>G64+'[1]Report'!$U$355</f>
        <v>19099.220000000005</v>
      </c>
      <c r="H67" s="71">
        <f>H64</f>
        <v>3135.8200000000006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-1887.5900000000038</v>
      </c>
      <c r="F68" s="44">
        <f>F67-F64</f>
        <v>0</v>
      </c>
      <c r="G68" s="44">
        <f>G67-G64</f>
        <v>-19.93999999999869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-1907.5300000000025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5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3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  <row r="93" ht="12.75">
      <c r="B93" t="s">
        <v>179</v>
      </c>
    </row>
    <row r="94" spans="2:4" ht="12.75">
      <c r="B94" s="157" t="s">
        <v>180</v>
      </c>
      <c r="C94" s="157" t="s">
        <v>181</v>
      </c>
      <c r="D94" s="157" t="s">
        <v>182</v>
      </c>
    </row>
    <row r="95" spans="2:4" ht="12.75">
      <c r="B95" s="157" t="s">
        <v>183</v>
      </c>
      <c r="C95" s="158">
        <f>'[1]Report'!$W$359+'[1]Report'!$U$359</f>
        <v>844.52</v>
      </c>
      <c r="D95" s="158">
        <f>'[1]Report'!$Z$359</f>
        <v>0.20000000000004547</v>
      </c>
    </row>
    <row r="96" spans="2:4" ht="12.75">
      <c r="B96" s="157" t="s">
        <v>184</v>
      </c>
      <c r="C96" s="158">
        <f>'[1]Report'!$W$339+'[1]Report'!$U$339</f>
        <v>803.33</v>
      </c>
      <c r="D96" s="158">
        <f>'[1]Report'!$Z$339</f>
        <v>0.1699999999999875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2017-03-15T01:26:01Z</dcterms:modified>
  <cp:category/>
  <cp:version/>
  <cp:contentType/>
  <cp:contentStatus/>
</cp:coreProperties>
</file>