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<sst xmlns="http://schemas.openxmlformats.org/spreadsheetml/2006/main" count="293" uniqueCount="185">
  <si>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</si>
  <si>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</si>
  <si>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</si>
  <si>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</si>
  <si>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</si>
  <si>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</si>
  <si>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</si>
  <si>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</si>
  <si>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</si>
  <si>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</si>
  <si>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</si>
  <si>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</si>
  <si>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</si>
  <si>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</si>
  <si>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</si>
  <si>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</si>
  <si>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</si>
  <si>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</si>
  <si>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</si>
  <si>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</si>
  <si>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</si>
  <si>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</si>
  <si>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</si>
  <si>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</si>
  <si>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</si>
  <si>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</si>
  <si>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</si>
  <si>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</si>
  <si>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</si>
  <si>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</si>
  <si>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</si>
  <si>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</si>
  <si>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</si>
  <si>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</si>
  <si>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</si>
  <si>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</si>
  <si>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</si>
  <si>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</si>
  <si>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</si>
  <si>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</si>
  <si>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</si>
  <si>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</si>
  <si>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</si>
  <si>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</si>
  <si>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</si>
  <si>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</si>
  <si>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</si>
  <si>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</si>
  <si>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</si>
  <si>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</si>
  <si>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</si>
  <si>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</si>
  <si>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</si>
  <si>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</si>
  <si>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</si>
  <si>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</si>
  <si>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</si>
  <si>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</si>
  <si>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</si>
  <si>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</si>
  <si>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</si>
  <si>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</si>
  <si>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</si>
  <si>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</si>
  <si>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</si>
  <si>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</si>
  <si>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</si>
  <si>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</si>
  <si>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</si>
  <si>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</si>
  <si>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</si>
  <si>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</si>
  <si>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</si>
  <si>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</si>
  <si>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</si>
  <si>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</si>
  <si>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</si>
  <si>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</si>
  <si>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</si>
  <si>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</si>
  <si>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</si>
  <si>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</si>
  <si>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</si>
  <si>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</si>
  <si>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</si>
  <si>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</si>
  <si>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</si>
  <si>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</si>
  <si>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</si>
  <si>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</si>
  <si>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</si>
  <si>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</si>
  <si>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</si>
  <si>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</si>
  <si>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</si>
  <si>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</si>
  <si>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</si>
  <si>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</si>
  <si>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</si>
  <si>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</si>
  <si>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</si>
  <si>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</si>
  <si>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</si>
  <si>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</si>
  <si>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</si>
  <si>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</si>
  <si>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</si>
  <si>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</si>
  <si>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</si>
  <si>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</si>
  <si>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</si>
  <si>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</si>
  <si>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</si>
  <si>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</si>
  <si>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</si>
  <si>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</si>
  <si>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</si>
  <si>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</si>
  <si>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</si>
  <si>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</si>
  <si>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</si>
  <si>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</si>
  <si>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</si>
  <si>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</si>
  <si>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</si>
  <si>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</si>
  <si>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</si>
  <si>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</si>
  <si>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</si>
  <si>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</si>
  <si>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</si>
  <si>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</si>
  <si>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</si>
  <si>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</si>
  <si>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</si>
  <si>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</si>
  <si>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</si>
  <si>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</si>
  <si>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</si>
  <si>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</si>
  <si>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</si>
  <si>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</si>
  <si>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</si>
  <si>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</si>
  <si>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</si>
  <si>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</si>
  <si>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</si>
  <si>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</si>
  <si>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</si>
  <si>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</si>
  <si>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</si>
  <si>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</si>
  <si>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</si>
  <si>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</si>
  <si>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</si>
  <si>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</si>
  <si>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</si>
  <si>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</si>
  <si>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</si>
  <si>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</si>
  <si>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</si>
  <si>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</si>
  <si>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</si>
  <si>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</si>
  <si>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</si>
  <si>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</si>
  <si>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</si>
  <si>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</si>
  <si>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</si>
  <si>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</si>
  <si>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</si>
  <si>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</si>
  <si>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</si>
  <si>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</si>
  <si>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</si>
  <si>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</si>
  <si>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</si>
  <si>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</si>
  <si>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ул.Менделеева, д. 21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</si>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</sst>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47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82">
      <selection activeCell="E97" sqref="E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4" t="s">
        <v>178</v>
      </c>
      <c r="B1" s="134"/>
      <c r="C1" s="134"/>
      <c r="D1" s="134"/>
      <c r="E1" s="134"/>
      <c r="F1" s="134"/>
      <c r="G1" s="134"/>
      <c r="H1" s="134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4"/>
      <c r="E3" s="112"/>
      <c r="F3" s="14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5"/>
      <c r="E4" s="136"/>
      <c r="F4" s="137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8"/>
      <c r="E5" s="139"/>
      <c r="F5" s="140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1"/>
      <c r="E6" s="142"/>
      <c r="F6" s="143"/>
      <c r="G6" s="36">
        <v>42735</v>
      </c>
      <c r="H6" s="5"/>
    </row>
    <row r="7" spans="1:8" ht="38.25" customHeight="1" thickBot="1">
      <c r="A7" s="150" t="s">
        <v>13</v>
      </c>
      <c r="B7" s="151"/>
      <c r="C7" s="151"/>
      <c r="D7" s="152"/>
      <c r="E7" s="152"/>
      <c r="F7" s="152"/>
      <c r="G7" s="151"/>
      <c r="H7" s="153"/>
    </row>
    <row r="8" spans="1:8" ht="33" customHeight="1" thickBot="1">
      <c r="A8" s="40" t="s">
        <v>0</v>
      </c>
      <c r="B8" s="39" t="s">
        <v>1</v>
      </c>
      <c r="C8" s="41" t="s">
        <v>2</v>
      </c>
      <c r="D8" s="146" t="s">
        <v>3</v>
      </c>
      <c r="E8" s="147"/>
      <c r="F8" s="148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1" t="s">
        <v>15</v>
      </c>
      <c r="E9" s="112"/>
      <c r="F9" s="11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1" t="s">
        <v>18</v>
      </c>
      <c r="E10" s="112"/>
      <c r="F10" s="113"/>
      <c r="G10" s="63">
        <v>35324.77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1" t="s">
        <v>20</v>
      </c>
      <c r="E11" s="112"/>
      <c r="F11" s="113"/>
      <c r="G11" s="90">
        <v>61147.7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4" t="s">
        <v>23</v>
      </c>
      <c r="E12" s="115"/>
      <c r="F12" s="116"/>
      <c r="G12" s="91">
        <f>G13+G14+G20+G21+G22+G23+G31</f>
        <v>132500.06999999998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v>27526.92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92">
        <v>16107.96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95">
        <f>229.86+1695.3+845.1+518.5+9967.37</f>
        <v>13256.130000000001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93">
        <f>10019.13+G14-G15</f>
        <v>12870.959999999995</v>
      </c>
      <c r="H16" s="49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1239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35324.77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3">
        <f>G18+G15-G17</f>
        <v>47341.899999999994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7" t="s">
        <v>32</v>
      </c>
      <c r="E20" s="118"/>
      <c r="F20" s="119"/>
      <c r="G20" s="65">
        <v>26425.44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1" t="s">
        <v>151</v>
      </c>
      <c r="E21" s="112"/>
      <c r="F21" s="113"/>
      <c r="G21" s="64">
        <v>21741.35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1" t="s">
        <v>152</v>
      </c>
      <c r="E22" s="112"/>
      <c r="F22" s="113"/>
      <c r="G22" s="64">
        <v>5381.94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5" t="s">
        <v>153</v>
      </c>
      <c r="E23" s="126"/>
      <c r="F23" s="127"/>
      <c r="G23" s="64">
        <v>35316.46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1" t="s">
        <v>35</v>
      </c>
      <c r="E24" s="112"/>
      <c r="F24" s="113"/>
      <c r="G24" s="87">
        <f>G25+G26+G27+G28+G29+G30</f>
        <v>126940.84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4" t="s">
        <v>38</v>
      </c>
      <c r="E25" s="115"/>
      <c r="F25" s="116"/>
      <c r="G25" s="82">
        <v>126940.84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2" t="s">
        <v>166</v>
      </c>
      <c r="E30" s="103"/>
      <c r="F30" s="103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2" t="s">
        <v>174</v>
      </c>
      <c r="E31" s="103"/>
      <c r="F31" s="10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2" t="s">
        <v>175</v>
      </c>
      <c r="E32" s="103"/>
      <c r="F32" s="103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2" t="s">
        <v>177</v>
      </c>
      <c r="E33" s="103"/>
      <c r="F33" s="10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2" t="s">
        <v>176</v>
      </c>
      <c r="E34" s="103"/>
      <c r="F34" s="10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2" t="s">
        <v>51</v>
      </c>
      <c r="E35" s="103"/>
      <c r="F35" s="104"/>
      <c r="G35" s="66">
        <f>G24+G10</f>
        <v>162265.61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2" t="s">
        <v>53</v>
      </c>
      <c r="E36" s="103"/>
      <c r="F36" s="10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2" t="s">
        <v>55</v>
      </c>
      <c r="E37" s="103"/>
      <c r="F37" s="104"/>
      <c r="G37" s="73">
        <f>G19</f>
        <v>47341.899999999994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2" t="s">
        <v>57</v>
      </c>
      <c r="E38" s="103"/>
      <c r="F38" s="104"/>
      <c r="G38" s="88">
        <f>G11+G12-G24</f>
        <v>66706.92999999996</v>
      </c>
      <c r="H38" s="49"/>
    </row>
    <row r="39" spans="1:8" ht="38.25" customHeight="1" thickBot="1">
      <c r="A39" s="131" t="s">
        <v>58</v>
      </c>
      <c r="B39" s="132"/>
      <c r="C39" s="132"/>
      <c r="D39" s="132"/>
      <c r="E39" s="132"/>
      <c r="F39" s="151"/>
      <c r="G39" s="132"/>
      <c r="H39" s="15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1239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3.64</v>
      </c>
      <c r="F42" s="80" t="s">
        <v>136</v>
      </c>
      <c r="G42" s="60">
        <v>3810334293</v>
      </c>
      <c r="H42" s="61">
        <f>G13</f>
        <v>27526.92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3.44</v>
      </c>
      <c r="F43" s="81" t="s">
        <v>137</v>
      </c>
      <c r="G43" s="60">
        <v>3848000155</v>
      </c>
      <c r="H43" s="61">
        <f>G20</f>
        <v>26425.44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21741.35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5381.94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35316.46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9"/>
      <c r="G47" s="104"/>
      <c r="H47" s="61">
        <f>SUM(H41:H46)</f>
        <v>117631.10999999999</v>
      </c>
    </row>
    <row r="48" spans="1:8" ht="19.5" customHeight="1" thickBot="1">
      <c r="A48" s="131" t="s">
        <v>64</v>
      </c>
      <c r="B48" s="132"/>
      <c r="C48" s="132"/>
      <c r="D48" s="132"/>
      <c r="E48" s="132"/>
      <c r="F48" s="132"/>
      <c r="G48" s="132"/>
      <c r="H48" s="133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54" t="s">
        <v>74</v>
      </c>
      <c r="B53" s="155"/>
      <c r="C53" s="155"/>
      <c r="D53" s="155"/>
      <c r="E53" s="155"/>
      <c r="F53" s="155"/>
      <c r="G53" s="155"/>
      <c r="H53" s="15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3" t="s">
        <v>57</v>
      </c>
      <c r="E59" s="124"/>
      <c r="F59" s="57">
        <f>D66+E66+F66+G66+H66</f>
        <v>39681.680000000015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250.8315697001158</v>
      </c>
      <c r="E63" s="76">
        <f>E64/117.48</f>
        <v>640.6714334354783</v>
      </c>
      <c r="F63" s="76">
        <f>F64/12</f>
        <v>1625.7516666666668</v>
      </c>
      <c r="G63" s="77">
        <f>G64/18.26</f>
        <v>2177.4808324205915</v>
      </c>
      <c r="H63" s="78">
        <f>H64/0.88</f>
        <v>788.5909090909091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376894.5</v>
      </c>
      <c r="E64" s="94">
        <v>75266.08</v>
      </c>
      <c r="F64" s="65">
        <v>19509.02</v>
      </c>
      <c r="G64" s="72">
        <v>39760.8</v>
      </c>
      <c r="H64" s="68">
        <v>693.96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360654.24</v>
      </c>
      <c r="E65" s="65">
        <v>60085.14</v>
      </c>
      <c r="F65" s="94">
        <v>18516.39</v>
      </c>
      <c r="G65" s="69">
        <v>32479.66</v>
      </c>
      <c r="H65" s="69">
        <v>707.25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16240.26000000001</v>
      </c>
      <c r="E66" s="76">
        <f>E64-E65</f>
        <v>15180.940000000002</v>
      </c>
      <c r="F66" s="76">
        <f>F64-F65</f>
        <v>992.630000000001</v>
      </c>
      <c r="G66" s="78">
        <f>G64-G65</f>
        <v>7281.140000000003</v>
      </c>
      <c r="H66" s="78">
        <f>H64-H65</f>
        <v>-13.289999999999964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376894.5</v>
      </c>
      <c r="E67" s="70">
        <v>70401.34</v>
      </c>
      <c r="F67" s="70">
        <v>19525.5</v>
      </c>
      <c r="G67" s="71">
        <v>39591.03</v>
      </c>
      <c r="H67" s="71">
        <v>693.96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-4864.740000000005</v>
      </c>
      <c r="F68" s="44">
        <f>F67-F64</f>
        <v>16.479999999999563</v>
      </c>
      <c r="G68" s="44">
        <f>G67-G64</f>
        <v>-169.77000000000407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8" t="s">
        <v>145</v>
      </c>
      <c r="E69" s="129"/>
      <c r="F69" s="129"/>
      <c r="G69" s="129"/>
      <c r="H69" s="13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5" t="s">
        <v>145</v>
      </c>
      <c r="E70" s="106"/>
      <c r="F70" s="106"/>
      <c r="G70" s="106"/>
      <c r="H70" s="10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1" t="s">
        <v>101</v>
      </c>
      <c r="B72" s="132"/>
      <c r="C72" s="132"/>
      <c r="D72" s="132"/>
      <c r="E72" s="132"/>
      <c r="F72" s="132"/>
      <c r="G72" s="132"/>
      <c r="H72" s="133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2" t="s">
        <v>173</v>
      </c>
      <c r="F73" s="103"/>
      <c r="G73" s="104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2"/>
      <c r="F74" s="103"/>
      <c r="G74" s="104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2"/>
      <c r="F75" s="103"/>
      <c r="G75" s="104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5"/>
      <c r="F76" s="106"/>
      <c r="G76" s="107"/>
      <c r="H76" s="26">
        <f>D68+E68+F68+G68+H68</f>
        <v>-5018.03000000001</v>
      </c>
    </row>
    <row r="77" spans="1:8" ht="25.5" customHeight="1" thickBot="1">
      <c r="A77" s="131" t="s">
        <v>107</v>
      </c>
      <c r="B77" s="132"/>
      <c r="C77" s="132"/>
      <c r="D77" s="132"/>
      <c r="E77" s="132"/>
      <c r="F77" s="132"/>
      <c r="G77" s="132"/>
      <c r="H77" s="133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2" t="s">
        <v>173</v>
      </c>
      <c r="F78" s="103"/>
      <c r="G78" s="104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8" t="s">
        <v>173</v>
      </c>
      <c r="F79" s="109"/>
      <c r="G79" s="11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9" t="s">
        <v>167</v>
      </c>
      <c r="F80" s="100"/>
      <c r="G80" s="100"/>
      <c r="H80" s="101"/>
    </row>
    <row r="81" ht="12.75">
      <c r="A81" s="1"/>
    </row>
    <row r="82" ht="12.75">
      <c r="A82" s="1"/>
    </row>
    <row r="83" spans="1:8" ht="38.25" customHeight="1">
      <c r="A83" s="98" t="s">
        <v>172</v>
      </c>
      <c r="B83" s="98"/>
      <c r="C83" s="98"/>
      <c r="D83" s="98"/>
      <c r="E83" s="98"/>
      <c r="F83" s="98"/>
      <c r="G83" s="98"/>
      <c r="H83" s="9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0" t="s">
        <v>115</v>
      </c>
      <c r="D86" s="121"/>
      <c r="E86" s="122"/>
    </row>
    <row r="87" spans="1:5" ht="18.75" customHeight="1" thickBot="1">
      <c r="A87" s="29">
        <v>2</v>
      </c>
      <c r="B87" s="4" t="s">
        <v>116</v>
      </c>
      <c r="C87" s="120" t="s">
        <v>117</v>
      </c>
      <c r="D87" s="121"/>
      <c r="E87" s="122"/>
    </row>
    <row r="88" spans="1:5" ht="16.5" customHeight="1" thickBot="1">
      <c r="A88" s="29">
        <v>3</v>
      </c>
      <c r="B88" s="4" t="s">
        <v>118</v>
      </c>
      <c r="C88" s="120" t="s">
        <v>119</v>
      </c>
      <c r="D88" s="121"/>
      <c r="E88" s="122"/>
    </row>
    <row r="89" spans="1:5" ht="13.5" thickBot="1">
      <c r="A89" s="29">
        <v>4</v>
      </c>
      <c r="B89" s="4" t="s">
        <v>16</v>
      </c>
      <c r="C89" s="120" t="s">
        <v>120</v>
      </c>
      <c r="D89" s="121"/>
      <c r="E89" s="122"/>
    </row>
    <row r="90" spans="1:5" ht="24" customHeight="1" thickBot="1">
      <c r="A90" s="29">
        <v>5</v>
      </c>
      <c r="B90" s="4" t="s">
        <v>86</v>
      </c>
      <c r="C90" s="120" t="s">
        <v>121</v>
      </c>
      <c r="D90" s="121"/>
      <c r="E90" s="122"/>
    </row>
    <row r="91" spans="1:5" ht="21" customHeight="1" thickBot="1">
      <c r="A91" s="30">
        <v>6</v>
      </c>
      <c r="B91" s="31" t="s">
        <v>122</v>
      </c>
      <c r="C91" s="120" t="s">
        <v>123</v>
      </c>
      <c r="D91" s="121"/>
      <c r="E91" s="122"/>
    </row>
    <row r="93" ht="12.75">
      <c r="B93" t="s">
        <v>179</v>
      </c>
    </row>
    <row r="94" spans="2:4" ht="12.75">
      <c r="B94" s="157" t="s">
        <v>180</v>
      </c>
      <c r="C94" s="157" t="s">
        <v>181</v>
      </c>
      <c r="D94" s="157" t="s">
        <v>182</v>
      </c>
    </row>
    <row r="95" spans="2:4" ht="12.75">
      <c r="B95" s="157" t="s">
        <v>183</v>
      </c>
      <c r="C95" s="157">
        <v>1327.08</v>
      </c>
      <c r="D95" s="157">
        <v>112.33</v>
      </c>
    </row>
    <row r="96" spans="2:4" ht="12.75">
      <c r="B96" s="157" t="s">
        <v>184</v>
      </c>
      <c r="C96" s="157">
        <v>1262.39</v>
      </c>
      <c r="D96" s="157">
        <v>106.87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2017-03-16T02:32:39Z</dcterms:modified>
  <cp:category/>
  <cp:version/>
  <cp:contentType/>
  <cp:contentStatus/>
</cp:coreProperties>
</file>