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<sst xmlns="http://schemas.openxmlformats.org/spreadsheetml/2006/main" count="300" uniqueCount="194">
  <si>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</si>
  <si>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</si>
  <si>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</si>
  <si>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</si>
  <si>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</si>
  <si>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</si>
  <si>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</si>
  <si>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</si>
  <si>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</si>
  <si>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</si>
  <si>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</si>
  <si>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</si>
  <si>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</si>
  <si>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</si>
  <si>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</si>
  <si>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</si>
  <si>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</si>
  <si>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</si>
  <si>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</si>
  <si>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</si>
  <si>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</si>
  <si>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</si>
  <si>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</si>
  <si>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</si>
  <si>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</si>
  <si>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</si>
  <si>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</si>
  <si>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</si>
  <si>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</si>
  <si>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</si>
  <si>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</si>
  <si>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</si>
  <si>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</si>
  <si>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</si>
  <si>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</si>
  <si>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</si>
  <si>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</si>
  <si>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</si>
  <si>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</si>
  <si>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</si>
  <si>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</si>
  <si>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</si>
  <si>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</si>
  <si>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</si>
  <si>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</si>
  <si>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</si>
  <si>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</si>
  <si>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</si>
  <si>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</si>
  <si>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</si>
  <si>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</si>
  <si>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</si>
  <si>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</si>
  <si>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</si>
  <si>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</si>
  <si>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</si>
  <si>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</si>
  <si>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</si>
  <si>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</si>
  <si>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</si>
  <si>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</si>
  <si>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</si>
  <si>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</si>
  <si>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</si>
  <si>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</si>
  <si>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</si>
  <si>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</si>
  <si>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</si>
  <si>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</si>
  <si>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</si>
  <si>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</si>
  <si>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</si>
  <si>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</si>
  <si>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</si>
  <si>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</si>
  <si>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</si>
  <si>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</si>
  <si>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</si>
  <si>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</si>
  <si>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</si>
  <si>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</si>
  <si>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</si>
  <si>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</si>
  <si>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</si>
  <si>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</si>
  <si>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</si>
  <si>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</si>
  <si>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</si>
  <si>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</si>
  <si>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</si>
  <si>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</si>
  <si>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</si>
  <si>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</si>
  <si>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</si>
  <si>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</si>
  <si>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</si>
  <si>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</si>
  <si>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</si>
  <si>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</si>
  <si>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</si>
  <si>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</si>
  <si>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</si>
  <si>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</si>
  <si>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</si>
  <si>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</si>
  <si>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</si>
  <si>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</si>
  <si>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</si>
  <si>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</si>
  <si>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</si>
  <si>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</si>
  <si>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</si>
  <si>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</si>
  <si>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</si>
  <si>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</si>
  <si>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</si>
  <si>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</si>
  <si>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</si>
  <si>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</si>
  <si>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</si>
  <si>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</si>
  <si>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</si>
  <si>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</si>
  <si>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</si>
  <si>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</si>
  <si>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</si>
  <si>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</si>
  <si>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</si>
  <si>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</si>
  <si>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</si>
  <si>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</si>
  <si>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</si>
  <si>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</si>
  <si>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</si>
  <si>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</si>
  <si>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</si>
  <si>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</si>
  <si>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</si>
  <si>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</si>
  <si>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</si>
  <si>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</si>
  <si>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</si>
  <si>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</si>
  <si>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</si>
  <si>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</si>
  <si>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</si>
  <si>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</si>
  <si>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</si>
  <si>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</si>
  <si>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</si>
  <si>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</si>
  <si>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</si>
  <si>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</si>
  <si>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</si>
  <si>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</si>
  <si>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</si>
  <si>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</si>
  <si>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</si>
  <si>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</si>
  <si>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</si>
  <si>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</si>
  <si>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</si>
  <si>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</si>
  <si>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</si>
  <si>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</si>
  <si>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</si>
  <si>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</si>
  <si>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</si>
  <si>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</si>
  <si>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</si>
  <si>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</si>
  <si>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</si>
  <si>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</si>
  <si>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</si>
  <si>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</si>
  <si>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</si>
  <si>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</si>
  <si>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</si>
  <si>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</si>
  <si>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</si>
  <si>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</si>
  <si>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</si>
  <si>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</si>
  <si>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</si>
  <si>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</si>
  <si>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</si>
  <si>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</si>
  <si>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</si>
  <si>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</si>
  <si>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</si>
  <si>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</si>
  <si>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</si>
  <si>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</si>
  <si>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ул.Васильева 34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</si>
</sst>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4" t="s">
        <v>193</v>
      </c>
      <c r="B1" s="154"/>
      <c r="C1" s="154"/>
      <c r="D1" s="154"/>
      <c r="E1" s="154"/>
      <c r="F1" s="154"/>
      <c r="G1" s="154"/>
      <c r="H1" s="154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4"/>
      <c r="E3" s="165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5"/>
      <c r="E4" s="156"/>
      <c r="F4" s="157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8"/>
      <c r="E5" s="159"/>
      <c r="F5" s="160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1"/>
      <c r="E6" s="162"/>
      <c r="F6" s="163"/>
      <c r="G6" s="109">
        <v>43465</v>
      </c>
      <c r="H6" s="5"/>
    </row>
    <row r="7" spans="1:8" ht="38.25" customHeight="1" thickBot="1">
      <c r="A7" s="170" t="s">
        <v>13</v>
      </c>
      <c r="B7" s="149"/>
      <c r="C7" s="149"/>
      <c r="D7" s="171"/>
      <c r="E7" s="171"/>
      <c r="F7" s="171"/>
      <c r="G7" s="149"/>
      <c r="H7" s="150"/>
    </row>
    <row r="8" spans="1:8" ht="33" customHeight="1" thickBot="1">
      <c r="A8" s="36" t="s">
        <v>0</v>
      </c>
      <c r="B8" s="35" t="s">
        <v>1</v>
      </c>
      <c r="C8" s="37" t="s">
        <v>2</v>
      </c>
      <c r="D8" s="167" t="s">
        <v>3</v>
      </c>
      <c r="E8" s="168"/>
      <c r="F8" s="169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2" t="s">
        <v>15</v>
      </c>
      <c r="E9" s="165"/>
      <c r="F9" s="17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2" t="s">
        <v>18</v>
      </c>
      <c r="E10" s="165"/>
      <c r="F10" s="173"/>
      <c r="G10" s="58">
        <v>1456.58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2" t="s">
        <v>20</v>
      </c>
      <c r="E11" s="165"/>
      <c r="F11" s="173"/>
      <c r="G11" s="78">
        <v>11465.34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9">
        <f>G13+G14+G20+G21+G22+G23+G31+G24</f>
        <v>11341.560000000001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80">
        <f>G32+2097.24</f>
        <v>2097.24</v>
      </c>
      <c r="H14" s="5"/>
    </row>
    <row r="15" spans="1:8" ht="26.25" customHeight="1" thickBot="1">
      <c r="A15" s="4"/>
      <c r="B15" s="6"/>
      <c r="C15" s="3" t="s">
        <v>16</v>
      </c>
      <c r="D15" s="141" t="s">
        <v>152</v>
      </c>
      <c r="E15" s="142"/>
      <c r="F15" s="143"/>
      <c r="G15" s="81">
        <f>G34+570.35</f>
        <v>570.35</v>
      </c>
      <c r="H15" s="5"/>
    </row>
    <row r="16" spans="1:8" ht="13.5" customHeight="1" thickBot="1">
      <c r="A16" s="4"/>
      <c r="B16" s="6"/>
      <c r="C16" s="3" t="s">
        <v>16</v>
      </c>
      <c r="D16" s="141" t="s">
        <v>153</v>
      </c>
      <c r="E16" s="142"/>
      <c r="F16" s="143"/>
      <c r="G16" s="82">
        <f>G37+2978.63</f>
        <v>2978.63</v>
      </c>
      <c r="H16" s="44"/>
    </row>
    <row r="17" spans="1:8" ht="13.5" customHeight="1" thickBot="1">
      <c r="A17" s="4"/>
      <c r="B17" s="6"/>
      <c r="C17" s="3" t="s">
        <v>16</v>
      </c>
      <c r="D17" s="141" t="s">
        <v>154</v>
      </c>
      <c r="E17" s="142"/>
      <c r="F17" s="143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1456.58</v>
      </c>
      <c r="H18" s="42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5">
        <f>G18+G15-G17</f>
        <v>2026.9299999999998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5012.76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72" t="s">
        <v>147</v>
      </c>
      <c r="E21" s="165"/>
      <c r="F21" s="173"/>
      <c r="G21" s="59">
        <v>4231.56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72" t="s">
        <v>148</v>
      </c>
      <c r="E22" s="165"/>
      <c r="F22" s="173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0" t="s">
        <v>149</v>
      </c>
      <c r="E23" s="191"/>
      <c r="F23" s="192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0" t="s">
        <v>187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2" t="s">
        <v>35</v>
      </c>
      <c r="E25" s="165"/>
      <c r="F25" s="173"/>
      <c r="G25" s="77">
        <f>G26+G33</f>
        <v>2943.11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2">
        <v>2943.11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98"/>
      <c r="H30" s="73"/>
      <c r="I30" s="69"/>
    </row>
    <row r="31" spans="1:9" ht="13.5" customHeight="1" thickBot="1">
      <c r="A31" s="4"/>
      <c r="B31" s="12"/>
      <c r="C31" s="3"/>
      <c r="D31" s="141" t="s">
        <v>167</v>
      </c>
      <c r="E31" s="142"/>
      <c r="F31" s="142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201" t="s">
        <v>191</v>
      </c>
      <c r="E32" s="202"/>
      <c r="F32" s="20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41" t="s">
        <v>168</v>
      </c>
      <c r="E33" s="142"/>
      <c r="F33" s="142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41" t="s">
        <v>182</v>
      </c>
      <c r="E34" s="142"/>
      <c r="F34" s="199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41" t="s">
        <v>170</v>
      </c>
      <c r="E35" s="142"/>
      <c r="F35" s="142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41" t="s">
        <v>169</v>
      </c>
      <c r="E36" s="142"/>
      <c r="F36" s="142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41" t="s">
        <v>192</v>
      </c>
      <c r="E37" s="142"/>
      <c r="F37" s="142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1" t="s">
        <v>51</v>
      </c>
      <c r="E38" s="142"/>
      <c r="F38" s="143"/>
      <c r="G38" s="61">
        <f>G25+G40</f>
        <v>4970.04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1" t="s">
        <v>55</v>
      </c>
      <c r="E40" s="142"/>
      <c r="F40" s="143"/>
      <c r="G40" s="65">
        <f>G19</f>
        <v>2026.9299999999998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1" t="s">
        <v>57</v>
      </c>
      <c r="E41" s="142"/>
      <c r="F41" s="143"/>
      <c r="G41" s="45">
        <f>G11+G12+G31-G25</f>
        <v>19863.79</v>
      </c>
      <c r="H41" s="45"/>
    </row>
    <row r="42" spans="1:8" ht="38.25" customHeight="1" thickBot="1">
      <c r="A42" s="138" t="s">
        <v>58</v>
      </c>
      <c r="B42" s="139"/>
      <c r="C42" s="139"/>
      <c r="D42" s="139"/>
      <c r="E42" s="139"/>
      <c r="F42" s="149"/>
      <c r="G42" s="139"/>
      <c r="H42" s="150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5012.76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4231.56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0"/>
      <c r="G50" s="143"/>
      <c r="H50" s="56">
        <f>SUM(H44:H49)</f>
        <v>9244.32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0" t="s">
        <v>139</v>
      </c>
      <c r="E52" s="131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0" t="s">
        <v>69</v>
      </c>
      <c r="E53" s="131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0" t="s">
        <v>70</v>
      </c>
      <c r="E54" s="131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0" t="s">
        <v>72</v>
      </c>
      <c r="E55" s="131"/>
      <c r="F55" s="113">
        <v>0</v>
      </c>
      <c r="G55" s="111"/>
      <c r="H55" s="11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47" t="s">
        <v>57</v>
      </c>
      <c r="E62" s="148"/>
      <c r="F62" s="52">
        <f>D69+E69+F69+G69+H69</f>
        <v>-153.29000000000002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13.68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200.07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353.36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-153.29000000000002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200.07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4" t="s">
        <v>143</v>
      </c>
      <c r="E72" s="175"/>
      <c r="F72" s="175"/>
      <c r="G72" s="175"/>
      <c r="H72" s="17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7" t="s">
        <v>143</v>
      </c>
      <c r="E73" s="178"/>
      <c r="F73" s="178"/>
      <c r="G73" s="178"/>
      <c r="H73" s="179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5" t="s">
        <v>176</v>
      </c>
      <c r="F76" s="136"/>
      <c r="G76" s="137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5"/>
      <c r="F77" s="136"/>
      <c r="G77" s="137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5"/>
      <c r="F78" s="136"/>
      <c r="G78" s="137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1"/>
      <c r="F79" s="152"/>
      <c r="G79" s="153"/>
      <c r="H79" s="104">
        <f>D71+E71+F71+G71+H71</f>
        <v>0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0">
        <v>1.2</v>
      </c>
      <c r="F81" s="181"/>
      <c r="G81" s="182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3"/>
      <c r="F82" s="184"/>
      <c r="G82" s="185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7" t="s">
        <v>160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165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171</v>
      </c>
      <c r="C96" s="127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2019-03-21T00:33:20Z</dcterms:modified>
  <cp:category/>
  <cp:version/>
  <cp:contentType/>
  <cp:contentStatus/>
</cp:coreProperties>
</file>