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<sst xmlns="http://schemas.openxmlformats.org/spreadsheetml/2006/main" count="291" uniqueCount="186">
  <si>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</si>
  <si>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</si>
  <si>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</si>
  <si>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</si>
  <si>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</si>
  <si>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</si>
  <si>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</si>
  <si>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</si>
  <si>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</si>
  <si>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</si>
  <si>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</si>
  <si>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</si>
  <si>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</si>
  <si>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</si>
  <si>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</si>
  <si>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</si>
  <si>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</si>
  <si>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</si>
  <si>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</si>
  <si>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</si>
  <si>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</si>
  <si>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</si>
  <si>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</si>
  <si>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</si>
  <si>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</si>
  <si>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</si>
  <si>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</si>
  <si>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</si>
  <si>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</si>
  <si>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</si>
  <si>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</si>
  <si>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</si>
  <si>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</si>
  <si>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</si>
  <si>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</si>
  <si>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</si>
  <si>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</si>
  <si>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</si>
  <si>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</si>
  <si>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</si>
  <si>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</si>
  <si>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</si>
  <si>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</si>
  <si>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</si>
  <si>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</si>
  <si>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</si>
  <si>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</si>
  <si>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</si>
  <si>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</si>
  <si>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</si>
  <si>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</si>
  <si>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</si>
  <si>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</si>
  <si>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</si>
  <si>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</si>
  <si>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</si>
  <si>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</si>
  <si>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</si>
  <si>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</si>
  <si>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</si>
  <si>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</si>
  <si>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</si>
  <si>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</si>
  <si>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</si>
  <si>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</si>
  <si>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</si>
  <si>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</si>
  <si>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</si>
  <si>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</si>
  <si>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</si>
  <si>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</si>
  <si>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</si>
  <si>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</si>
  <si>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</si>
  <si>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</si>
  <si>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</si>
  <si>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</si>
  <si>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</si>
  <si>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</si>
  <si>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</si>
  <si>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</si>
  <si>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</si>
  <si>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</si>
  <si>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</si>
  <si>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</si>
  <si>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</si>
  <si>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</si>
  <si>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</si>
  <si>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</si>
  <si>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</si>
  <si>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</si>
  <si>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</si>
  <si>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</si>
  <si>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</si>
  <si>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</si>
  <si>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</si>
  <si>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</si>
  <si>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</si>
  <si>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</si>
  <si>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</si>
  <si>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</si>
  <si>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</si>
  <si>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</si>
  <si>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</si>
  <si>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</si>
  <si>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</si>
  <si>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</si>
  <si>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</si>
  <si>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</si>
  <si>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</si>
  <si>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</si>
  <si>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</si>
  <si>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</si>
  <si>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</si>
  <si>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</si>
  <si>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</si>
  <si>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</si>
  <si>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</si>
  <si>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</si>
  <si>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</si>
  <si>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</si>
  <si>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</si>
  <si>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</si>
  <si>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</si>
  <si>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</si>
  <si>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</si>
  <si>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</si>
  <si>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</si>
  <si>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</si>
  <si>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</si>
  <si>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</si>
  <si>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</si>
  <si>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</si>
  <si>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</si>
  <si>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</si>
  <si>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</si>
  <si>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</si>
  <si>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</si>
  <si>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</si>
  <si>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</si>
  <si>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</si>
  <si>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</si>
  <si>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</si>
  <si>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</si>
  <si>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</si>
  <si>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</si>
  <si>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</si>
  <si>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</si>
  <si>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</si>
  <si>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</si>
  <si>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</si>
  <si>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</si>
  <si>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</si>
  <si>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</si>
  <si>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</si>
  <si>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</si>
  <si>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</si>
  <si>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</si>
  <si>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</si>
  <si>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</si>
  <si>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</si>
  <si>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</si>
  <si>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</si>
  <si>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</si>
  <si>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</si>
  <si>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</si>
  <si>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</si>
  <si>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</si>
  <si>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</si>
  <si>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</si>
  <si>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</si>
  <si>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</si>
  <si>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</si>
  <si>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</si>
  <si>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</si>
  <si>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</si>
  <si>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</si>
  <si>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</si>
  <si>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</si>
  <si>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</si>
  <si>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</si>
  <si>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</si>
  <si>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</si>
  <si>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</si>
  <si>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14                                                                                                                                                                       за 2016  год</t>
  </si>
  <si>
    <t>кв. с 1 по 16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</si>
</sst>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Roaming\Microsoft\Excel\&#1043;&#1077;&#1085;&#1077;&#1088;&#1072;&#1090;&#1086;&#1088;%20&#1087;&#1086;%20&#1085;&#1072;&#1095;&#1080;&#1089;&#1083;&#1077;&#1085;&#1080;&#1103;&#1084;%20&#1040;&#1084;&#1073;&#1091;&#1083;&#1072;&#1090;&#1086;&#1088;&#1085;&#1072;&#1103;%20&#1046;&#1069;&#1059;3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73">
          <cell r="U473">
            <v>0.09</v>
          </cell>
          <cell r="X473">
            <v>253.74</v>
          </cell>
          <cell r="Z473">
            <v>282.5199999999999</v>
          </cell>
        </row>
        <row r="474">
          <cell r="U474">
            <v>114.32999999999998</v>
          </cell>
          <cell r="Z474">
            <v>2771.37</v>
          </cell>
        </row>
        <row r="475">
          <cell r="U475">
            <v>38.75</v>
          </cell>
          <cell r="Z475">
            <v>631.65</v>
          </cell>
        </row>
        <row r="476">
          <cell r="U476">
            <v>-1011.2599999999996</v>
          </cell>
          <cell r="X476">
            <v>18734.569999999996</v>
          </cell>
          <cell r="Z476">
            <v>26186.82</v>
          </cell>
        </row>
        <row r="478">
          <cell r="S478">
            <v>2245.26</v>
          </cell>
          <cell r="U478">
            <v>-17.25</v>
          </cell>
          <cell r="X478">
            <v>6302.669999999998</v>
          </cell>
          <cell r="Z478">
            <v>5455.96</v>
          </cell>
        </row>
        <row r="479">
          <cell r="S479">
            <v>14890.3</v>
          </cell>
          <cell r="X479">
            <v>41353.69</v>
          </cell>
          <cell r="Z479">
            <v>34711.429999999986</v>
          </cell>
        </row>
        <row r="480">
          <cell r="U480">
            <v>232.92000000000002</v>
          </cell>
          <cell r="Z480">
            <v>6973.319999999997</v>
          </cell>
        </row>
        <row r="481">
          <cell r="U481">
            <v>0.9400000000000001</v>
          </cell>
          <cell r="Z481">
            <v>25.19000000000001</v>
          </cell>
        </row>
        <row r="482">
          <cell r="Z482">
            <v>14354.920000000007</v>
          </cell>
        </row>
        <row r="483">
          <cell r="U483">
            <v>9507.880000000001</v>
          </cell>
          <cell r="X483">
            <v>13197.62</v>
          </cell>
          <cell r="Z483">
            <v>6935.4299999999985</v>
          </cell>
        </row>
        <row r="484">
          <cell r="U484">
            <v>1945.4899999999998</v>
          </cell>
          <cell r="X484">
            <v>2700.48</v>
          </cell>
          <cell r="Z484">
            <v>1419.1099999999997</v>
          </cell>
        </row>
        <row r="485">
          <cell r="U485">
            <v>-27483.73</v>
          </cell>
          <cell r="X485">
            <v>58069.01</v>
          </cell>
          <cell r="Z485">
            <v>51140.98000000001</v>
          </cell>
        </row>
        <row r="487">
          <cell r="U487">
            <v>238.54000000000002</v>
          </cell>
          <cell r="X487">
            <v>360.5</v>
          </cell>
          <cell r="Z487">
            <v>194.65000000000003</v>
          </cell>
        </row>
        <row r="488">
          <cell r="U488">
            <v>48.79999999999999</v>
          </cell>
          <cell r="X488">
            <v>73.77</v>
          </cell>
          <cell r="Z488">
            <v>39.82</v>
          </cell>
        </row>
        <row r="489">
          <cell r="U489">
            <v>-573.52</v>
          </cell>
          <cell r="X489">
            <v>1497.1899999999996</v>
          </cell>
          <cell r="Z489">
            <v>1215.6</v>
          </cell>
        </row>
        <row r="490">
          <cell r="U490">
            <v>-4980.409999999999</v>
          </cell>
          <cell r="X490">
            <v>441390.76</v>
          </cell>
          <cell r="Z490">
            <v>385453.1099999999</v>
          </cell>
        </row>
        <row r="491">
          <cell r="S491">
            <v>32.66</v>
          </cell>
          <cell r="Z491">
            <v>5.619999999999996</v>
          </cell>
        </row>
        <row r="492">
          <cell r="X492">
            <v>913.0800000000002</v>
          </cell>
        </row>
        <row r="493">
          <cell r="Z493">
            <v>1032.1100000000001</v>
          </cell>
        </row>
        <row r="494">
          <cell r="Z494">
            <v>170.57999999999998</v>
          </cell>
        </row>
        <row r="495">
          <cell r="X495">
            <v>437.70000000000005</v>
          </cell>
          <cell r="Z495">
            <v>81.62000000000005</v>
          </cell>
        </row>
        <row r="496">
          <cell r="Z496">
            <v>1402.81</v>
          </cell>
        </row>
        <row r="497">
          <cell r="Z497">
            <v>296.47</v>
          </cell>
        </row>
        <row r="498">
          <cell r="U498">
            <v>-2468.7100000000005</v>
          </cell>
          <cell r="X498">
            <v>27753.309999999998</v>
          </cell>
          <cell r="Z498">
            <v>22200.679999999993</v>
          </cell>
        </row>
        <row r="499">
          <cell r="Z499">
            <v>407.10999999999996</v>
          </cell>
        </row>
        <row r="500">
          <cell r="S500">
            <v>7007.35</v>
          </cell>
          <cell r="W500">
            <v>18865.409999999996</v>
          </cell>
          <cell r="X500">
            <v>18865.409999999996</v>
          </cell>
          <cell r="Z500">
            <v>16245</v>
          </cell>
        </row>
        <row r="501">
          <cell r="S501">
            <v>165.68</v>
          </cell>
          <cell r="Z501">
            <v>29.71</v>
          </cell>
        </row>
        <row r="502">
          <cell r="S502">
            <v>5507.08</v>
          </cell>
          <cell r="X502">
            <v>26586.79</v>
          </cell>
          <cell r="Z502">
            <v>19632.560000000005</v>
          </cell>
        </row>
        <row r="503">
          <cell r="S503">
            <v>2258.36</v>
          </cell>
          <cell r="Z503">
            <v>423.98</v>
          </cell>
        </row>
        <row r="504">
          <cell r="S504">
            <v>7943.3099999999995</v>
          </cell>
          <cell r="X504">
            <v>30733.79</v>
          </cell>
          <cell r="Z504">
            <v>27231.21</v>
          </cell>
        </row>
        <row r="505">
          <cell r="S505">
            <v>546.01</v>
          </cell>
          <cell r="Z505">
            <v>82.05000000000001</v>
          </cell>
        </row>
        <row r="506">
          <cell r="S506">
            <v>243.89000000000001</v>
          </cell>
          <cell r="Z506">
            <v>41.31</v>
          </cell>
        </row>
        <row r="507">
          <cell r="S507">
            <v>61.769999999999996</v>
          </cell>
          <cell r="Z507">
            <v>10.280000000000001</v>
          </cell>
        </row>
        <row r="508">
          <cell r="U508">
            <v>-1097.68</v>
          </cell>
          <cell r="X508">
            <v>11631.650000000001</v>
          </cell>
          <cell r="Z508">
            <v>9014.220000000001</v>
          </cell>
        </row>
        <row r="509">
          <cell r="Z509">
            <v>29.37</v>
          </cell>
        </row>
        <row r="510">
          <cell r="Z510">
            <v>20.07</v>
          </cell>
        </row>
        <row r="511">
          <cell r="S511">
            <v>5618.49</v>
          </cell>
          <cell r="X511">
            <v>30467.840000000004</v>
          </cell>
          <cell r="Z511">
            <v>23836.230000000007</v>
          </cell>
        </row>
        <row r="512">
          <cell r="X512">
            <v>704.18</v>
          </cell>
          <cell r="Z512">
            <v>162.82999999999998</v>
          </cell>
        </row>
        <row r="513">
          <cell r="Z513">
            <v>43.83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J75" sqref="J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31358.26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'[1]Report'!$S$478+'[1]Report'!$S$479+'[1]Report'!$S$491+'[1]Report'!$S$500+'[1]Report'!$S$501+'[1]Report'!$S$502+'[1]Report'!$S$503+'[1]Report'!$S$504+'[1]Report'!$S$505+'[1]Report'!$S$506+'[1]Report'!$S$507+'[1]Report'!$S$511</f>
        <v>46520.159999999996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154310.19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'[1]Report'!$X$504</f>
        <v>30733.79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'[1]Report'!$X$500</f>
        <v>18865.409999999996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'[1]Report'!$Z$500+'[1]Report'!$Z$501</f>
        <v>16274.71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'[1]Report'!$S$500+'[1]Report'!$S$501+'[1]Report'!$W$500-'[1]Report'!$Z$500-'[1]Report'!$Z$501</f>
        <v>9763.729999999996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v>6616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31358.26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41016.97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'[1]Report'!$X$511</f>
        <v>30467.840000000004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'[1]Report'!$X$502</f>
        <v>26586.79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'[1]Report'!$X$478</f>
        <v>6302.669999999998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'[1]Report'!$X$479</f>
        <v>41353.69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127705.34000000001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'[1]Report'!$Z$478+'[1]Report'!$Z$479+'[1]Report'!$Z$491+'[1]Report'!$Z$500+'[1]Report'!$Z$501+'[1]Report'!$Z$502+'[1]Report'!$Z$503+'[1]Report'!$Z$504+'[1]Report'!$Z$505+'[1]Report'!$Z$506+'[1]Report'!$Z$507+'[1]Report'!$Z$511</f>
        <v>127705.34000000001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159063.6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41016.97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73125.01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6616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3.47</v>
      </c>
      <c r="F42" s="80" t="s">
        <v>136</v>
      </c>
      <c r="G42" s="60">
        <v>3810334293</v>
      </c>
      <c r="H42" s="61">
        <f>G13</f>
        <v>30733.79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30467.840000000004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26586.79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6302.669999999998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41353.69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142060.78000000003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44618.03000000012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293.75524764072463</v>
      </c>
      <c r="E63" s="76">
        <f>E64/117.48</f>
        <v>646.0552434456929</v>
      </c>
      <c r="F63" s="76">
        <f>F64/12</f>
        <v>1582.3591666666664</v>
      </c>
      <c r="G63" s="77">
        <f>G64/18.26</f>
        <v>2156.8981380065716</v>
      </c>
      <c r="H63" s="78">
        <f>H64/0.88</f>
        <v>7659.511363636361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'[1]Report'!$X$490</f>
        <v>441390.76</v>
      </c>
      <c r="E64" s="65">
        <f>'[1]Report'!$X$483+'[1]Report'!$X$484+'[1]Report'!$X$485+'[1]Report'!$X$487+'[1]Report'!$X$488+'[1]Report'!$X$489</f>
        <v>75898.57</v>
      </c>
      <c r="F64" s="65">
        <f>'[1]Report'!$X$473+'[1]Report'!$X$476</f>
        <v>18988.309999999998</v>
      </c>
      <c r="G64" s="72">
        <f>'[1]Report'!$X$498+'[1]Report'!$X$508</f>
        <v>39384.96</v>
      </c>
      <c r="H64" s="68">
        <f>'[1]Report'!$X$478+'[1]Report'!$X$495</f>
        <v>6740.369999999998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'[1]Report'!$Z$482+'[1]Report'!$Z$490+'[1]Report'!$Z$496+'[1]Report'!$Z$497</f>
        <v>401507.3099999999</v>
      </c>
      <c r="E65" s="65">
        <f>'[1]Report'!$Z$480+'[1]Report'!$Z$481+'[1]Report'!$Z$483+'[1]Report'!$Z$484+'[1]Report'!$Z$485+'[1]Report'!$Z$487+'[1]Report'!$Z$488+'[1]Report'!$Z$489+'[1]Report'!$Z$493+'[1]Report'!$Z$494</f>
        <v>69146.79000000001</v>
      </c>
      <c r="F65" s="65">
        <f>'[1]Report'!$Z$513+'[1]Report'!$Z$476+'[1]Report'!$Z$473</f>
        <v>26513.170000000002</v>
      </c>
      <c r="G65" s="69">
        <f>'[1]Report'!$Z$510+'[1]Report'!$Z$509+'[1]Report'!$Z$508+'[1]Report'!$Z$499+'[1]Report'!$Z$498+'[1]Report'!$Z$475+'[1]Report'!$Z$474</f>
        <v>35074.47</v>
      </c>
      <c r="H65" s="69">
        <f>'[1]Report'!$Z$478+'[1]Report'!$Z$491+'[1]Report'!$Z$495</f>
        <v>5543.2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39883.45000000013</v>
      </c>
      <c r="E66" s="76">
        <f>E64-E65</f>
        <v>6751.779999999999</v>
      </c>
      <c r="F66" s="76">
        <f>F64-F65</f>
        <v>-7524.860000000004</v>
      </c>
      <c r="G66" s="78">
        <f>G64-G65</f>
        <v>4310.489999999998</v>
      </c>
      <c r="H66" s="78">
        <f>H64-H65</f>
        <v>1197.1699999999983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D64+'[1]Report'!$U$490</f>
        <v>436410.35000000003</v>
      </c>
      <c r="E67" s="70">
        <f>E64+'[1]Report'!$U$480+'[1]Report'!$U$481+'[1]Report'!$U$483+'[1]Report'!$U$484+'[1]Report'!$U$485+'[1]Report'!$U$487+'[1]Report'!$U$488+'[1]Report'!$U$489</f>
        <v>59815.89000000003</v>
      </c>
      <c r="F67" s="70">
        <f>F64+'[1]Report'!$U$473+'[1]Report'!$U$476</f>
        <v>17977.14</v>
      </c>
      <c r="G67" s="71">
        <f>G64+'[1]Report'!$U$474+'[1]Report'!$U$475+'[1]Report'!$U$498+'[1]Report'!$U$508</f>
        <v>35971.65</v>
      </c>
      <c r="H67" s="71">
        <f>H64+'[1]Report'!$U$478</f>
        <v>6723.119999999998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-4980.409999999974</v>
      </c>
      <c r="E68" s="44">
        <f>E67-E64</f>
        <v>-16082.679999999978</v>
      </c>
      <c r="F68" s="44">
        <f>F67-F64</f>
        <v>-1011.1699999999983</v>
      </c>
      <c r="G68" s="44">
        <f>G67-G64</f>
        <v>-3413.3099999999977</v>
      </c>
      <c r="H68" s="44">
        <f>H67-H64</f>
        <v>-17.25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23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16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7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-25504.81999999995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7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>
        <v>2</v>
      </c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'[1]Report'!$X$512</f>
        <v>704.18</v>
      </c>
      <c r="D95" s="96">
        <f>'[1]Report'!$Z$512</f>
        <v>162.82999999999998</v>
      </c>
    </row>
    <row r="96" spans="2:4" ht="12.75">
      <c r="B96" s="95" t="s">
        <v>183</v>
      </c>
      <c r="C96" s="96">
        <f>'[1]Report'!$X$492</f>
        <v>913.0800000000002</v>
      </c>
      <c r="D96" s="96">
        <f>0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2017-03-14T07:00:33Z</dcterms:modified>
  <cp:category/>
  <cp:version/>
  <cp:contentType/>
  <cp:contentStatus/>
</cp:coreProperties>
</file>