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'2.8.'!$A$1:$I$102</definedName>
  </definedNames>
  <calcPr fullCalcOnLoad="1"/>
</workbook>
</file>

<file path=xl/sharedStrings.xml><?xml version="1.0" encoding="utf-8"?>
<sst xmlns="http://schemas.openxmlformats.org/spreadsheetml/2006/main" count="319" uniqueCount="188">
  <si>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</si>
  <si>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</si>
  <si>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</si>
  <si>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</si>
  <si>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</si>
  <si>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</si>
  <si>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</si>
  <si>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</si>
  <si>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</si>
  <si>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</si>
  <si>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</si>
  <si>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</si>
  <si>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</si>
  <si>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</si>
  <si>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</si>
  <si>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</si>
  <si>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</si>
  <si>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</si>
  <si>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</si>
  <si>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</si>
  <si>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</si>
  <si>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</si>
  <si>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</si>
  <si>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</si>
  <si>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</si>
  <si>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</si>
  <si>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</si>
  <si>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</si>
  <si>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</si>
  <si>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</si>
  <si>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</si>
  <si>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</si>
  <si>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</si>
  <si>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</si>
  <si>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</si>
  <si>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</si>
  <si>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</si>
  <si>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</si>
  <si>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</si>
  <si>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</si>
  <si>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</si>
  <si>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</si>
  <si>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</si>
  <si>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</si>
  <si>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</si>
  <si>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</si>
  <si>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</si>
  <si>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</si>
  <si>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</si>
  <si>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</si>
  <si>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</si>
  <si>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</si>
  <si>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</si>
  <si>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</si>
  <si>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</si>
  <si>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</si>
  <si>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</si>
  <si>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</si>
  <si>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</si>
  <si>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</si>
  <si>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</si>
  <si>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</si>
  <si>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</si>
  <si>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</si>
  <si>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</si>
  <si>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</si>
  <si>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</si>
  <si>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</si>
  <si>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</si>
  <si>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</si>
  <si>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</si>
  <si>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</si>
  <si>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</si>
  <si>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</si>
  <si>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</si>
  <si>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</si>
  <si>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</si>
  <si>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</si>
  <si>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</si>
  <si>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</si>
  <si>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</si>
  <si>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</si>
  <si>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</si>
  <si>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</si>
  <si>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</si>
  <si>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</si>
  <si>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</si>
  <si>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</si>
  <si>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</si>
  <si>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</si>
  <si>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</si>
  <si>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</si>
  <si>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</si>
  <si>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</si>
  <si>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</si>
  <si>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</si>
  <si>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</si>
  <si>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</si>
  <si>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</si>
  <si>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</si>
  <si>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</si>
  <si>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</si>
  <si>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</si>
  <si>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</si>
  <si>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</si>
  <si>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</si>
  <si>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</si>
  <si>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</si>
  <si>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</si>
  <si>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</si>
  <si>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</si>
  <si>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</si>
  <si>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</si>
  <si>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</si>
  <si>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</si>
  <si>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</si>
  <si>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</si>
  <si>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</si>
  <si>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</si>
  <si>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</si>
  <si>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</si>
  <si>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</si>
  <si>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</si>
  <si>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</si>
  <si>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</si>
  <si>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</si>
  <si>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</si>
  <si>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</si>
  <si>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</si>
  <si>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</si>
  <si>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</si>
  <si>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</si>
  <si>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</si>
  <si>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</si>
  <si>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</si>
  <si>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</si>
  <si>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</si>
  <si>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</si>
  <si>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</si>
  <si>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</si>
  <si>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</si>
  <si>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</si>
  <si>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</si>
  <si>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</si>
  <si>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</si>
  <si>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</si>
  <si>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</si>
  <si>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</si>
  <si>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</si>
  <si>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</si>
  <si>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</si>
  <si>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</si>
  <si>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</si>
  <si>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</si>
  <si>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</si>
  <si>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</si>
  <si>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</si>
  <si>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</si>
  <si>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</si>
  <si>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</si>
  <si>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</si>
  <si>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</si>
  <si>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</si>
  <si>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</si>
  <si>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</si>
  <si>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</si>
  <si>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</si>
  <si>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</si>
  <si>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</si>
  <si>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</si>
  <si>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</si>
  <si>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</si>
  <si>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</si>
  <si>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</si>
  <si>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</si>
  <si>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</si>
  <si>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</si>
  <si>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</si>
  <si>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</si>
  <si>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</si>
  <si>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</si>
  <si>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</si>
  <si>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113                    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</si>
  <si>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</si>
  <si>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</si>
  <si>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</si>
  <si>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30</t>
  </si>
  <si>
    <t>кв.1,2,4,8,9,18,23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</si>
</sst>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0" borderId="10" xfId="0" applyFont="1" applyFill="1" applyBorder="1" applyAlignment="1">
      <alignment vertical="top" wrapText="1"/>
    </xf>
    <xf numFmtId="0" fontId="4" fillId="30" borderId="10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1" borderId="31" xfId="0" applyNumberFormat="1" applyFont="1" applyFill="1" applyBorder="1" applyAlignment="1">
      <alignment horizontal="right" vertical="top" wrapText="1"/>
    </xf>
    <xf numFmtId="0" fontId="0" fillId="0" borderId="32" xfId="0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194" fontId="4" fillId="31" borderId="10" xfId="0" applyNumberFormat="1" applyFont="1" applyFill="1" applyBorder="1" applyAlignment="1">
      <alignment wrapText="1"/>
    </xf>
    <xf numFmtId="0" fontId="4" fillId="31" borderId="10" xfId="0" applyFont="1" applyFill="1" applyBorder="1" applyAlignment="1">
      <alignment wrapText="1"/>
    </xf>
    <xf numFmtId="4" fontId="4" fillId="30" borderId="23" xfId="0" applyNumberFormat="1" applyFont="1" applyFill="1" applyBorder="1" applyAlignment="1">
      <alignment wrapText="1"/>
    </xf>
    <xf numFmtId="2" fontId="3" fillId="31" borderId="16" xfId="0" applyNumberFormat="1" applyFont="1" applyFill="1" applyBorder="1" applyAlignment="1">
      <alignment/>
    </xf>
    <xf numFmtId="0" fontId="4" fillId="31" borderId="23" xfId="0" applyFont="1" applyFill="1" applyBorder="1" applyAlignment="1">
      <alignment wrapText="1"/>
    </xf>
    <xf numFmtId="194" fontId="0" fillId="31" borderId="11" xfId="0" applyNumberFormat="1" applyFont="1" applyFill="1" applyBorder="1" applyAlignment="1">
      <alignment vertical="top" wrapText="1"/>
    </xf>
    <xf numFmtId="0" fontId="0" fillId="31" borderId="11" xfId="0" applyFont="1" applyFill="1" applyBorder="1" applyAlignment="1">
      <alignment vertical="top" wrapText="1"/>
    </xf>
    <xf numFmtId="0" fontId="6" fillId="31" borderId="10" xfId="0" applyFont="1" applyFill="1" applyBorder="1" applyAlignment="1">
      <alignment horizontal="center" vertical="top" wrapText="1"/>
    </xf>
    <xf numFmtId="0" fontId="4" fillId="31" borderId="17" xfId="0" applyFont="1" applyFill="1" applyBorder="1" applyAlignment="1">
      <alignment/>
    </xf>
    <xf numFmtId="0" fontId="4" fillId="31" borderId="32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4" fillId="31" borderId="27" xfId="0" applyFont="1" applyFill="1" applyBorder="1" applyAlignment="1">
      <alignment wrapText="1"/>
    </xf>
    <xf numFmtId="194" fontId="0" fillId="0" borderId="1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7" fillId="0" borderId="33" xfId="0" applyFont="1" applyBorder="1" applyAlignment="1">
      <alignment wrapText="1"/>
    </xf>
    <xf numFmtId="0" fontId="0" fillId="0" borderId="33" xfId="0" applyFill="1" applyBorder="1" applyAlignment="1">
      <alignment wrapText="1"/>
    </xf>
    <xf numFmtId="0" fontId="18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2" fontId="4" fillId="31" borderId="23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right" vertical="top" wrapText="1"/>
    </xf>
    <xf numFmtId="4" fontId="4" fillId="0" borderId="31" xfId="0" applyNumberFormat="1" applyFont="1" applyFill="1" applyBorder="1" applyAlignment="1">
      <alignment horizontal="right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4" fontId="4" fillId="31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2" fontId="4" fillId="30" borderId="10" xfId="0" applyNumberFormat="1" applyFont="1" applyFill="1" applyBorder="1" applyAlignment="1">
      <alignment horizontal="center" vertical="center" wrapText="1"/>
    </xf>
    <xf numFmtId="2" fontId="4" fillId="30" borderId="24" xfId="0" applyNumberFormat="1" applyFont="1" applyFill="1" applyBorder="1" applyAlignment="1">
      <alignment horizontal="center" vertical="center" wrapText="1"/>
    </xf>
    <xf numFmtId="2" fontId="4" fillId="30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 horizontal="center"/>
    </xf>
    <xf numFmtId="0" fontId="0" fillId="32" borderId="33" xfId="0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19" fillId="0" borderId="34" xfId="0" applyFont="1" applyBorder="1" applyAlignment="1">
      <alignment horizontal="center" vertical="justify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0" fillId="34" borderId="42" xfId="0" applyFont="1" applyFill="1" applyBorder="1" applyAlignment="1">
      <alignment horizontal="center" vertical="top" wrapText="1"/>
    </xf>
    <xf numFmtId="0" fontId="0" fillId="34" borderId="43" xfId="0" applyFont="1" applyFill="1" applyBorder="1" applyAlignment="1">
      <alignment horizontal="center" vertical="top" wrapText="1"/>
    </xf>
    <xf numFmtId="0" fontId="0" fillId="34" borderId="4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33" width="9.140625" style="100" customWidth="1"/>
  </cols>
  <sheetData>
    <row r="1" spans="1:8" ht="62.25" customHeight="1">
      <c r="A1" s="178" t="s">
        <v>182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1"/>
      <c r="E3" s="159"/>
      <c r="F3" s="16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80"/>
      <c r="E4" s="181"/>
      <c r="F4" s="18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83"/>
      <c r="E5" s="184"/>
      <c r="F5" s="185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86"/>
      <c r="E6" s="187"/>
      <c r="F6" s="188"/>
      <c r="G6" s="35">
        <v>43100</v>
      </c>
      <c r="H6" s="5"/>
    </row>
    <row r="7" spans="1:8" ht="38.25" customHeight="1" thickBot="1">
      <c r="A7" s="149" t="s">
        <v>13</v>
      </c>
      <c r="B7" s="150"/>
      <c r="C7" s="150"/>
      <c r="D7" s="166"/>
      <c r="E7" s="166"/>
      <c r="F7" s="166"/>
      <c r="G7" s="150"/>
      <c r="H7" s="151"/>
    </row>
    <row r="8" spans="1:8" ht="33" customHeight="1" thickBot="1">
      <c r="A8" s="39" t="s">
        <v>0</v>
      </c>
      <c r="B8" s="38" t="s">
        <v>1</v>
      </c>
      <c r="C8" s="40" t="s">
        <v>2</v>
      </c>
      <c r="D8" s="163" t="s">
        <v>3</v>
      </c>
      <c r="E8" s="164"/>
      <c r="F8" s="165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59"/>
      <c r="F9" s="160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59"/>
      <c r="F10" s="160"/>
      <c r="G10" s="80">
        <v>73813.09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59"/>
      <c r="F11" s="160"/>
      <c r="G11" s="95">
        <v>66751.43</v>
      </c>
      <c r="H11" s="48"/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67" t="s">
        <v>23</v>
      </c>
      <c r="E12" s="168"/>
      <c r="F12" s="169"/>
      <c r="G12" s="62">
        <f>G13+G14+G20+G21+G22+G23</f>
        <v>288406.79000000004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54"/>
      <c r="G13" s="78">
        <v>62280.23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54"/>
      <c r="G14" s="78">
        <v>30084.24</v>
      </c>
      <c r="H14" s="5"/>
    </row>
    <row r="15" spans="1:8" ht="26.25" customHeight="1" thickBot="1">
      <c r="A15" s="4"/>
      <c r="B15" s="6"/>
      <c r="C15" s="3" t="s">
        <v>16</v>
      </c>
      <c r="D15" s="123" t="s">
        <v>156</v>
      </c>
      <c r="E15" s="124"/>
      <c r="F15" s="154"/>
      <c r="G15" s="77">
        <f>25268.45+G32</f>
        <v>25716.38</v>
      </c>
      <c r="H15" s="5"/>
    </row>
    <row r="16" spans="1:8" ht="13.5" customHeight="1" thickBot="1">
      <c r="A16" s="4"/>
      <c r="B16" s="6"/>
      <c r="C16" s="3" t="s">
        <v>16</v>
      </c>
      <c r="D16" s="123" t="s">
        <v>157</v>
      </c>
      <c r="E16" s="124"/>
      <c r="F16" s="154"/>
      <c r="G16" s="82">
        <v>13656.39</v>
      </c>
      <c r="H16" s="89"/>
    </row>
    <row r="17" spans="1:8" ht="13.5" customHeight="1" thickBot="1">
      <c r="A17" s="4"/>
      <c r="B17" s="6"/>
      <c r="C17" s="3" t="s">
        <v>16</v>
      </c>
      <c r="D17" s="123" t="s">
        <v>158</v>
      </c>
      <c r="E17" s="124"/>
      <c r="F17" s="154"/>
      <c r="G17" s="78">
        <v>16472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54"/>
      <c r="G18" s="14">
        <f>G10</f>
        <v>73813.09</v>
      </c>
      <c r="H18" s="5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54"/>
      <c r="G19" s="65">
        <f>G18+G15-G17</f>
        <v>83057.47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5" t="s">
        <v>32</v>
      </c>
      <c r="E20" s="156"/>
      <c r="F20" s="157"/>
      <c r="G20" s="78">
        <v>48586.56</v>
      </c>
      <c r="H20" s="72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8" t="s">
        <v>151</v>
      </c>
      <c r="E21" s="159"/>
      <c r="F21" s="160"/>
      <c r="G21" s="81">
        <v>45903.84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8" t="s">
        <v>152</v>
      </c>
      <c r="E22" s="159"/>
      <c r="F22" s="160"/>
      <c r="G22" s="81">
        <v>11581.92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70" t="s">
        <v>153</v>
      </c>
      <c r="E23" s="171"/>
      <c r="F23" s="172"/>
      <c r="G23" s="81">
        <v>89970</v>
      </c>
      <c r="H23" s="5"/>
    </row>
    <row r="24" spans="1:8" ht="26.25" customHeight="1" thickBot="1">
      <c r="A24" s="4" t="s">
        <v>42</v>
      </c>
      <c r="B24" s="66" t="s">
        <v>34</v>
      </c>
      <c r="C24" s="3" t="s">
        <v>16</v>
      </c>
      <c r="D24" s="158" t="s">
        <v>35</v>
      </c>
      <c r="E24" s="159"/>
      <c r="F24" s="160"/>
      <c r="G24" s="79">
        <f>G25+G26+G27+G28</f>
        <v>237497.02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7" t="s">
        <v>38</v>
      </c>
      <c r="E25" s="168"/>
      <c r="F25" s="169"/>
      <c r="G25" s="83">
        <v>237497.02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3" t="s">
        <v>41</v>
      </c>
      <c r="E26" s="124"/>
      <c r="F26" s="15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3" t="s">
        <v>44</v>
      </c>
      <c r="E27" s="124"/>
      <c r="F27" s="154"/>
      <c r="G27" s="83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3" t="s">
        <v>47</v>
      </c>
      <c r="E28" s="124"/>
      <c r="F28" s="154"/>
      <c r="G28" s="67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3"/>
      <c r="E29" s="124"/>
      <c r="F29" s="154"/>
      <c r="G29" s="96"/>
      <c r="H29" s="48"/>
      <c r="I29" s="5"/>
    </row>
    <row r="30" spans="1:255" ht="13.5" customHeight="1" thickBot="1">
      <c r="A30" s="4"/>
      <c r="B30" s="13"/>
      <c r="C30" s="3"/>
      <c r="D30" s="123" t="s">
        <v>172</v>
      </c>
      <c r="E30" s="124"/>
      <c r="F30" s="174"/>
      <c r="G30" s="97">
        <v>15096.75</v>
      </c>
      <c r="H30" s="75"/>
      <c r="I30" s="4"/>
      <c r="J30" s="101"/>
      <c r="K30" s="146"/>
      <c r="L30" s="146"/>
      <c r="M30" s="146"/>
      <c r="N30" s="102"/>
      <c r="O30" s="103"/>
      <c r="P30" s="69"/>
      <c r="Q30" s="104"/>
      <c r="R30" s="101"/>
      <c r="S30" s="146"/>
      <c r="T30" s="146"/>
      <c r="U30" s="146"/>
      <c r="V30" s="102"/>
      <c r="W30" s="103"/>
      <c r="X30" s="69"/>
      <c r="Y30" s="104"/>
      <c r="Z30" s="101"/>
      <c r="AA30" s="146"/>
      <c r="AB30" s="146"/>
      <c r="AC30" s="146"/>
      <c r="AD30" s="102"/>
      <c r="AE30" s="103"/>
      <c r="AF30" s="69"/>
      <c r="AG30" s="104"/>
      <c r="AH30" s="99"/>
      <c r="AI30" s="123" t="s">
        <v>166</v>
      </c>
      <c r="AJ30" s="124"/>
      <c r="AK30" s="124"/>
      <c r="AL30" s="73">
        <f>AL32-AL34</f>
        <v>0</v>
      </c>
      <c r="AM30" s="75"/>
      <c r="AN30" s="4"/>
      <c r="AO30" s="13"/>
      <c r="AP30" s="3"/>
      <c r="AQ30" s="123" t="s">
        <v>166</v>
      </c>
      <c r="AR30" s="124"/>
      <c r="AS30" s="124"/>
      <c r="AT30" s="73">
        <f>AT32-AT34</f>
        <v>0</v>
      </c>
      <c r="AU30" s="75"/>
      <c r="AV30" s="4"/>
      <c r="AW30" s="13"/>
      <c r="AX30" s="3"/>
      <c r="AY30" s="123" t="s">
        <v>166</v>
      </c>
      <c r="AZ30" s="124"/>
      <c r="BA30" s="124"/>
      <c r="BB30" s="73">
        <f>BB32-BB34</f>
        <v>0</v>
      </c>
      <c r="BC30" s="75"/>
      <c r="BD30" s="4"/>
      <c r="BE30" s="13"/>
      <c r="BF30" s="3"/>
      <c r="BG30" s="123" t="s">
        <v>166</v>
      </c>
      <c r="BH30" s="124"/>
      <c r="BI30" s="124"/>
      <c r="BJ30" s="73">
        <f>BJ32-BJ34</f>
        <v>0</v>
      </c>
      <c r="BK30" s="75"/>
      <c r="BL30" s="4"/>
      <c r="BM30" s="13"/>
      <c r="BN30" s="3"/>
      <c r="BO30" s="123" t="s">
        <v>166</v>
      </c>
      <c r="BP30" s="124"/>
      <c r="BQ30" s="124"/>
      <c r="BR30" s="73">
        <f>BR32-BR34</f>
        <v>0</v>
      </c>
      <c r="BS30" s="75"/>
      <c r="BT30" s="4"/>
      <c r="BU30" s="13"/>
      <c r="BV30" s="3"/>
      <c r="BW30" s="123" t="s">
        <v>166</v>
      </c>
      <c r="BX30" s="124"/>
      <c r="BY30" s="124"/>
      <c r="BZ30" s="73">
        <f>BZ32-BZ34</f>
        <v>0</v>
      </c>
      <c r="CA30" s="75"/>
      <c r="CB30" s="4"/>
      <c r="CC30" s="13"/>
      <c r="CD30" s="3"/>
      <c r="CE30" s="123" t="s">
        <v>166</v>
      </c>
      <c r="CF30" s="124"/>
      <c r="CG30" s="124"/>
      <c r="CH30" s="73">
        <f>CH32-CH34</f>
        <v>0</v>
      </c>
      <c r="CI30" s="75"/>
      <c r="CJ30" s="4"/>
      <c r="CK30" s="13"/>
      <c r="CL30" s="3"/>
      <c r="CM30" s="123" t="s">
        <v>166</v>
      </c>
      <c r="CN30" s="124"/>
      <c r="CO30" s="124"/>
      <c r="CP30" s="73">
        <f>CP32-CP34</f>
        <v>0</v>
      </c>
      <c r="CQ30" s="75"/>
      <c r="CR30" s="4"/>
      <c r="CS30" s="13"/>
      <c r="CT30" s="3"/>
      <c r="CU30" s="123" t="s">
        <v>166</v>
      </c>
      <c r="CV30" s="124"/>
      <c r="CW30" s="124"/>
      <c r="CX30" s="73">
        <f>CX32-CX34</f>
        <v>0</v>
      </c>
      <c r="CY30" s="75"/>
      <c r="CZ30" s="4"/>
      <c r="DA30" s="13"/>
      <c r="DB30" s="3"/>
      <c r="DC30" s="123" t="s">
        <v>166</v>
      </c>
      <c r="DD30" s="124"/>
      <c r="DE30" s="124"/>
      <c r="DF30" s="73">
        <f>DF32-DF34</f>
        <v>0</v>
      </c>
      <c r="DG30" s="75"/>
      <c r="DH30" s="4"/>
      <c r="DI30" s="13"/>
      <c r="DJ30" s="3"/>
      <c r="DK30" s="123" t="s">
        <v>166</v>
      </c>
      <c r="DL30" s="124"/>
      <c r="DM30" s="124"/>
      <c r="DN30" s="73">
        <f>DN32-DN34</f>
        <v>0</v>
      </c>
      <c r="DO30" s="75"/>
      <c r="DP30" s="4"/>
      <c r="DQ30" s="13"/>
      <c r="DR30" s="3"/>
      <c r="DS30" s="123" t="s">
        <v>166</v>
      </c>
      <c r="DT30" s="124"/>
      <c r="DU30" s="124"/>
      <c r="DV30" s="73">
        <f>DV32-DV34</f>
        <v>0</v>
      </c>
      <c r="DW30" s="75"/>
      <c r="DX30" s="4"/>
      <c r="DY30" s="13"/>
      <c r="DZ30" s="3"/>
      <c r="EA30" s="123" t="s">
        <v>166</v>
      </c>
      <c r="EB30" s="124"/>
      <c r="EC30" s="124"/>
      <c r="ED30" s="73">
        <f>ED32-ED34</f>
        <v>0</v>
      </c>
      <c r="EE30" s="75"/>
      <c r="EF30" s="4"/>
      <c r="EG30" s="13"/>
      <c r="EH30" s="3"/>
      <c r="EI30" s="123" t="s">
        <v>166</v>
      </c>
      <c r="EJ30" s="124"/>
      <c r="EK30" s="124"/>
      <c r="EL30" s="73">
        <f>EL32-EL34</f>
        <v>0</v>
      </c>
      <c r="EM30" s="75"/>
      <c r="EN30" s="4"/>
      <c r="EO30" s="13"/>
      <c r="EP30" s="3"/>
      <c r="EQ30" s="123" t="s">
        <v>166</v>
      </c>
      <c r="ER30" s="124"/>
      <c r="ES30" s="124"/>
      <c r="ET30" s="73">
        <f>ET32-ET34</f>
        <v>0</v>
      </c>
      <c r="EU30" s="75"/>
      <c r="EV30" s="4"/>
      <c r="EW30" s="13"/>
      <c r="EX30" s="3"/>
      <c r="EY30" s="123" t="s">
        <v>166</v>
      </c>
      <c r="EZ30" s="124"/>
      <c r="FA30" s="124"/>
      <c r="FB30" s="73">
        <f>FB32-FB34</f>
        <v>0</v>
      </c>
      <c r="FC30" s="75"/>
      <c r="FD30" s="4"/>
      <c r="FE30" s="13"/>
      <c r="FF30" s="3"/>
      <c r="FG30" s="123" t="s">
        <v>166</v>
      </c>
      <c r="FH30" s="124"/>
      <c r="FI30" s="124"/>
      <c r="FJ30" s="73">
        <f>FJ32-FJ34</f>
        <v>0</v>
      </c>
      <c r="FK30" s="75"/>
      <c r="FL30" s="4"/>
      <c r="FM30" s="13"/>
      <c r="FN30" s="3"/>
      <c r="FO30" s="123" t="s">
        <v>166</v>
      </c>
      <c r="FP30" s="124"/>
      <c r="FQ30" s="124"/>
      <c r="FR30" s="73">
        <f>FR32-FR34</f>
        <v>0</v>
      </c>
      <c r="FS30" s="75"/>
      <c r="FT30" s="4"/>
      <c r="FU30" s="13"/>
      <c r="FV30" s="3"/>
      <c r="FW30" s="123" t="s">
        <v>166</v>
      </c>
      <c r="FX30" s="124"/>
      <c r="FY30" s="124"/>
      <c r="FZ30" s="73">
        <f>FZ32-FZ34</f>
        <v>0</v>
      </c>
      <c r="GA30" s="75"/>
      <c r="GB30" s="4"/>
      <c r="GC30" s="13"/>
      <c r="GD30" s="3"/>
      <c r="GE30" s="123" t="s">
        <v>166</v>
      </c>
      <c r="GF30" s="124"/>
      <c r="GG30" s="124"/>
      <c r="GH30" s="73">
        <f>GH32-GH34</f>
        <v>0</v>
      </c>
      <c r="GI30" s="75"/>
      <c r="GJ30" s="4"/>
      <c r="GK30" s="13"/>
      <c r="GL30" s="3"/>
      <c r="GM30" s="123" t="s">
        <v>166</v>
      </c>
      <c r="GN30" s="124"/>
      <c r="GO30" s="124"/>
      <c r="GP30" s="73">
        <f>GP32-GP34</f>
        <v>0</v>
      </c>
      <c r="GQ30" s="75"/>
      <c r="GR30" s="4"/>
      <c r="GS30" s="13"/>
      <c r="GT30" s="3"/>
      <c r="GU30" s="123" t="s">
        <v>166</v>
      </c>
      <c r="GV30" s="124"/>
      <c r="GW30" s="124"/>
      <c r="GX30" s="73">
        <f>GX32-GX34</f>
        <v>0</v>
      </c>
      <c r="GY30" s="75"/>
      <c r="GZ30" s="4"/>
      <c r="HA30" s="13"/>
      <c r="HB30" s="3"/>
      <c r="HC30" s="123" t="s">
        <v>166</v>
      </c>
      <c r="HD30" s="124"/>
      <c r="HE30" s="124"/>
      <c r="HF30" s="73">
        <f>HF32-HF34</f>
        <v>0</v>
      </c>
      <c r="HG30" s="75"/>
      <c r="HH30" s="4"/>
      <c r="HI30" s="13"/>
      <c r="HJ30" s="3"/>
      <c r="HK30" s="123" t="s">
        <v>166</v>
      </c>
      <c r="HL30" s="124"/>
      <c r="HM30" s="124"/>
      <c r="HN30" s="73">
        <f>HN32-HN34</f>
        <v>0</v>
      </c>
      <c r="HO30" s="75"/>
      <c r="HP30" s="4"/>
      <c r="HQ30" s="13"/>
      <c r="HR30" s="3"/>
      <c r="HS30" s="123" t="s">
        <v>166</v>
      </c>
      <c r="HT30" s="124"/>
      <c r="HU30" s="124"/>
      <c r="HV30" s="73">
        <f>HV32-HV34</f>
        <v>0</v>
      </c>
      <c r="HW30" s="75"/>
      <c r="HX30" s="4"/>
      <c r="HY30" s="13"/>
      <c r="HZ30" s="3"/>
      <c r="IA30" s="123" t="s">
        <v>166</v>
      </c>
      <c r="IB30" s="124"/>
      <c r="IC30" s="124"/>
      <c r="ID30" s="73">
        <f>ID32-ID34</f>
        <v>0</v>
      </c>
      <c r="IE30" s="75"/>
      <c r="IF30" s="4"/>
      <c r="IG30" s="13"/>
      <c r="IH30" s="3"/>
      <c r="II30" s="123" t="s">
        <v>166</v>
      </c>
      <c r="IJ30" s="124"/>
      <c r="IK30" s="124"/>
      <c r="IL30" s="73">
        <f>IL32-IL34</f>
        <v>0</v>
      </c>
      <c r="IM30" s="75"/>
      <c r="IN30" s="4"/>
      <c r="IO30" s="13"/>
      <c r="IP30" s="3"/>
      <c r="IQ30" s="123" t="s">
        <v>166</v>
      </c>
      <c r="IR30" s="124"/>
      <c r="IS30" s="124"/>
      <c r="IT30" s="73">
        <f>IT32-IT34</f>
        <v>0</v>
      </c>
      <c r="IU30" s="75"/>
    </row>
    <row r="31" spans="1:9" ht="13.5" customHeight="1" thickBot="1">
      <c r="A31" s="4"/>
      <c r="B31" s="13"/>
      <c r="C31" s="3"/>
      <c r="D31" s="123" t="s">
        <v>173</v>
      </c>
      <c r="E31" s="124"/>
      <c r="F31" s="124"/>
      <c r="G31" s="97">
        <v>15096.75</v>
      </c>
      <c r="H31" s="48"/>
      <c r="I31" s="69"/>
    </row>
    <row r="32" spans="1:9" ht="13.5" customHeight="1" thickBot="1">
      <c r="A32" s="4"/>
      <c r="B32" s="13"/>
      <c r="C32" s="3"/>
      <c r="D32" s="123" t="s">
        <v>183</v>
      </c>
      <c r="E32" s="124"/>
      <c r="F32" s="124"/>
      <c r="G32" s="97">
        <v>447.93</v>
      </c>
      <c r="H32" s="48"/>
      <c r="I32" s="69"/>
    </row>
    <row r="33" spans="1:9" ht="13.5" customHeight="1" thickBot="1">
      <c r="A33" s="4"/>
      <c r="B33" s="13"/>
      <c r="C33" s="3"/>
      <c r="D33" s="123" t="s">
        <v>175</v>
      </c>
      <c r="E33" s="124"/>
      <c r="F33" s="124"/>
      <c r="G33" s="74">
        <v>-0.02</v>
      </c>
      <c r="H33" s="48"/>
      <c r="I33" s="69"/>
    </row>
    <row r="34" spans="1:9" ht="13.5" customHeight="1" thickBot="1">
      <c r="A34" s="4"/>
      <c r="B34" s="13"/>
      <c r="C34" s="3"/>
      <c r="D34" s="123" t="s">
        <v>174</v>
      </c>
      <c r="E34" s="124"/>
      <c r="F34" s="124"/>
      <c r="G34" s="98">
        <f>G33+G30-G31</f>
        <v>-0.020000000000436557</v>
      </c>
      <c r="H34" s="48"/>
      <c r="I34" s="69"/>
    </row>
    <row r="35" spans="1:8" ht="35.25" customHeight="1" thickBot="1">
      <c r="A35" s="4" t="s">
        <v>56</v>
      </c>
      <c r="B35" s="66" t="s">
        <v>51</v>
      </c>
      <c r="C35" s="3" t="s">
        <v>16</v>
      </c>
      <c r="D35" s="123" t="s">
        <v>51</v>
      </c>
      <c r="E35" s="124"/>
      <c r="F35" s="154"/>
      <c r="G35" s="63">
        <f>G24+G10</f>
        <v>311310.11</v>
      </c>
      <c r="H35" s="49"/>
    </row>
    <row r="36" spans="1:8" ht="41.25" customHeight="1" thickBot="1">
      <c r="A36" s="4" t="s">
        <v>59</v>
      </c>
      <c r="B36" s="4" t="s">
        <v>53</v>
      </c>
      <c r="C36" s="3" t="s">
        <v>16</v>
      </c>
      <c r="D36" s="123" t="s">
        <v>53</v>
      </c>
      <c r="E36" s="124"/>
      <c r="F36" s="154"/>
      <c r="G36" s="12">
        <v>0</v>
      </c>
      <c r="H36" s="5">
        <v>0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3" t="s">
        <v>55</v>
      </c>
      <c r="E37" s="124"/>
      <c r="F37" s="154"/>
      <c r="G37" s="65">
        <f>G19</f>
        <v>83057.47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3" t="s">
        <v>57</v>
      </c>
      <c r="E38" s="124"/>
      <c r="F38" s="154"/>
      <c r="G38" s="76">
        <f>G11+G12-G24+G34</f>
        <v>117661.18000000004</v>
      </c>
      <c r="H38" s="48"/>
    </row>
    <row r="39" spans="1:8" ht="38.25" customHeight="1" thickBot="1">
      <c r="A39" s="149" t="s">
        <v>58</v>
      </c>
      <c r="B39" s="150"/>
      <c r="C39" s="150"/>
      <c r="D39" s="150"/>
      <c r="E39" s="150"/>
      <c r="F39" s="150"/>
      <c r="G39" s="150"/>
      <c r="H39" s="15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16472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84">
        <v>4.72</v>
      </c>
      <c r="F42" s="70" t="s">
        <v>136</v>
      </c>
      <c r="G42" s="59">
        <v>3810334293</v>
      </c>
      <c r="H42" s="60">
        <f>G13</f>
        <v>62280.23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3.44</v>
      </c>
      <c r="F43" s="71" t="s">
        <v>137</v>
      </c>
      <c r="G43" s="59">
        <v>3848000155</v>
      </c>
      <c r="H43" s="60">
        <f>G20</f>
        <v>48586.56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71" t="s">
        <v>138</v>
      </c>
      <c r="G44" s="59">
        <v>3837003965</v>
      </c>
      <c r="H44" s="60">
        <f>G21</f>
        <v>45903.84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11581.92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89970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3"/>
      <c r="G47" s="154"/>
      <c r="H47" s="60">
        <f>SUM(H41:H46)</f>
        <v>274794.55000000005</v>
      </c>
    </row>
    <row r="48" spans="1:8" ht="19.5" customHeight="1" thickBot="1">
      <c r="A48" s="128" t="s">
        <v>64</v>
      </c>
      <c r="B48" s="129"/>
      <c r="C48" s="129"/>
      <c r="D48" s="129"/>
      <c r="E48" s="129"/>
      <c r="F48" s="129"/>
      <c r="G48" s="129"/>
      <c r="H48" s="130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47" t="s">
        <v>141</v>
      </c>
      <c r="E49" s="148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47" t="s">
        <v>69</v>
      </c>
      <c r="E50" s="148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47" t="s">
        <v>71</v>
      </c>
      <c r="E51" s="148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47" t="s">
        <v>73</v>
      </c>
      <c r="E52" s="148"/>
      <c r="F52" s="55">
        <v>0</v>
      </c>
      <c r="G52" s="50"/>
      <c r="H52" s="48"/>
    </row>
    <row r="53" spans="1:8" ht="18.75" customHeight="1" thickBot="1">
      <c r="A53" s="189" t="s">
        <v>74</v>
      </c>
      <c r="B53" s="190"/>
      <c r="C53" s="190"/>
      <c r="D53" s="190"/>
      <c r="E53" s="190"/>
      <c r="F53" s="190"/>
      <c r="G53" s="190"/>
      <c r="H53" s="191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47" t="s">
        <v>15</v>
      </c>
      <c r="E54" s="148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47" t="s">
        <v>18</v>
      </c>
      <c r="E55" s="148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47" t="s">
        <v>20</v>
      </c>
      <c r="E56" s="148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47" t="s">
        <v>53</v>
      </c>
      <c r="E57" s="148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47" t="s">
        <v>55</v>
      </c>
      <c r="E58" s="148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2" t="s">
        <v>57</v>
      </c>
      <c r="E59" s="153"/>
      <c r="F59" s="56">
        <f>D66+E66+F66+G66+H66</f>
        <v>162421.84000000008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4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5">
        <f>D64/1638.64</f>
        <v>426.13481911829325</v>
      </c>
      <c r="E63" s="105">
        <f>E64/140.38</f>
        <v>971.1032198318849</v>
      </c>
      <c r="F63" s="105">
        <f>F64/14.34</f>
        <v>2083.6722454672245</v>
      </c>
      <c r="G63" s="106">
        <f>G64/22.34</f>
        <v>2918.2502238137868</v>
      </c>
      <c r="H63" s="107">
        <f>H64/0.99</f>
        <v>1493.2828282828282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78">
        <v>698281.56</v>
      </c>
      <c r="E64" s="78">
        <v>136323.47</v>
      </c>
      <c r="F64" s="78">
        <v>29879.86</v>
      </c>
      <c r="G64" s="85">
        <v>65193.71</v>
      </c>
      <c r="H64" s="86">
        <v>1478.35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78">
        <v>593046.58</v>
      </c>
      <c r="E65" s="78">
        <v>101851.67</v>
      </c>
      <c r="F65" s="78">
        <v>22641.57</v>
      </c>
      <c r="G65" s="87">
        <v>50117.88</v>
      </c>
      <c r="H65" s="87">
        <v>1077.41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67">
        <f>D64-D65</f>
        <v>105234.9800000001</v>
      </c>
      <c r="E66" s="67">
        <f>E64-E65</f>
        <v>34471.8</v>
      </c>
      <c r="F66" s="67">
        <f>F64-F65</f>
        <v>7238.290000000001</v>
      </c>
      <c r="G66" s="68">
        <f>G64-G65</f>
        <v>15075.830000000002</v>
      </c>
      <c r="H66" s="68">
        <f>H64-H65</f>
        <v>400.9399999999998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88">
        <f>D64</f>
        <v>698281.56</v>
      </c>
      <c r="E67" s="88">
        <v>148946.81</v>
      </c>
      <c r="F67" s="88">
        <v>31682.19</v>
      </c>
      <c r="G67" s="88">
        <v>69715.52</v>
      </c>
      <c r="H67" s="88">
        <f>H64</f>
        <v>1478.35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D64-D67</f>
        <v>0</v>
      </c>
      <c r="E68" s="43">
        <f>E64-E67</f>
        <v>-12623.339999999997</v>
      </c>
      <c r="F68" s="43">
        <f>F64-F67</f>
        <v>-1802.329999999998</v>
      </c>
      <c r="G68" s="43">
        <f>G64-G67</f>
        <v>-4521.810000000005</v>
      </c>
      <c r="H68" s="43">
        <f>H64-H67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1" t="s">
        <v>145</v>
      </c>
      <c r="E70" s="132"/>
      <c r="F70" s="132"/>
      <c r="G70" s="132"/>
      <c r="H70" s="13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28" t="s">
        <v>101</v>
      </c>
      <c r="B72" s="129"/>
      <c r="C72" s="129"/>
      <c r="D72" s="129"/>
      <c r="E72" s="129"/>
      <c r="F72" s="129"/>
      <c r="G72" s="129"/>
      <c r="H72" s="130"/>
    </row>
    <row r="73" spans="1:8" ht="45" customHeight="1" thickBot="1">
      <c r="A73" s="108" t="s">
        <v>102</v>
      </c>
      <c r="B73" s="108" t="s">
        <v>66</v>
      </c>
      <c r="C73" s="109" t="s">
        <v>67</v>
      </c>
      <c r="D73" s="108" t="s">
        <v>66</v>
      </c>
      <c r="E73" s="140" t="s">
        <v>186</v>
      </c>
      <c r="F73" s="141"/>
      <c r="G73" s="142"/>
      <c r="H73" s="110">
        <v>30</v>
      </c>
    </row>
    <row r="74" spans="1:8" ht="45" customHeight="1" thickBot="1">
      <c r="A74" s="108" t="s">
        <v>103</v>
      </c>
      <c r="B74" s="108" t="s">
        <v>69</v>
      </c>
      <c r="C74" s="109" t="s">
        <v>67</v>
      </c>
      <c r="D74" s="108" t="s">
        <v>69</v>
      </c>
      <c r="E74" s="140"/>
      <c r="F74" s="141"/>
      <c r="G74" s="142"/>
      <c r="H74" s="110">
        <v>30</v>
      </c>
    </row>
    <row r="75" spans="1:8" ht="66.75" customHeight="1" thickBot="1">
      <c r="A75" s="108" t="s">
        <v>104</v>
      </c>
      <c r="B75" s="108" t="s">
        <v>71</v>
      </c>
      <c r="C75" s="109" t="s">
        <v>105</v>
      </c>
      <c r="D75" s="108" t="s">
        <v>71</v>
      </c>
      <c r="E75" s="140"/>
      <c r="F75" s="141"/>
      <c r="G75" s="142"/>
      <c r="H75" s="110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1"/>
      <c r="F76" s="132"/>
      <c r="G76" s="133"/>
      <c r="H76" s="25">
        <f>D68+E68+F68+G68+H68</f>
        <v>-18947.48</v>
      </c>
    </row>
    <row r="77" spans="1:8" ht="25.5" customHeight="1" thickBot="1">
      <c r="A77" s="128" t="s">
        <v>107</v>
      </c>
      <c r="B77" s="129"/>
      <c r="C77" s="129"/>
      <c r="D77" s="129"/>
      <c r="E77" s="129"/>
      <c r="F77" s="129"/>
      <c r="G77" s="129"/>
      <c r="H77" s="130"/>
    </row>
    <row r="78" spans="1:8" ht="54.75" customHeight="1" thickBot="1">
      <c r="A78" s="111" t="s">
        <v>108</v>
      </c>
      <c r="B78" s="111" t="s">
        <v>109</v>
      </c>
      <c r="C78" s="112" t="s">
        <v>67</v>
      </c>
      <c r="D78" s="111" t="s">
        <v>109</v>
      </c>
      <c r="E78" s="143" t="s">
        <v>187</v>
      </c>
      <c r="F78" s="144"/>
      <c r="G78" s="145"/>
      <c r="H78" s="113">
        <v>7</v>
      </c>
    </row>
    <row r="79" spans="1:8" ht="26.25" thickBot="1">
      <c r="A79" s="111" t="s">
        <v>110</v>
      </c>
      <c r="B79" s="111" t="s">
        <v>111</v>
      </c>
      <c r="C79" s="112" t="s">
        <v>67</v>
      </c>
      <c r="D79" s="111" t="s">
        <v>111</v>
      </c>
      <c r="E79" s="137"/>
      <c r="F79" s="138"/>
      <c r="G79" s="139"/>
      <c r="H79" s="114"/>
    </row>
    <row r="80" spans="1:8" ht="59.25" customHeight="1" thickBot="1">
      <c r="A80" s="111" t="s">
        <v>112</v>
      </c>
      <c r="B80" s="111" t="s">
        <v>113</v>
      </c>
      <c r="C80" s="112" t="s">
        <v>16</v>
      </c>
      <c r="D80" s="115" t="s">
        <v>113</v>
      </c>
      <c r="E80" s="125" t="s">
        <v>167</v>
      </c>
      <c r="F80" s="126"/>
      <c r="G80" s="126"/>
      <c r="H80" s="127"/>
    </row>
    <row r="81" ht="12.75">
      <c r="A81" s="1"/>
    </row>
    <row r="82" ht="12.75">
      <c r="A82" s="1"/>
    </row>
    <row r="83" spans="1:7" ht="27.75" customHeight="1">
      <c r="A83" s="179" t="s">
        <v>114</v>
      </c>
      <c r="B83" s="179"/>
      <c r="C83" s="179"/>
      <c r="D83" s="179"/>
      <c r="E83" s="179"/>
      <c r="F83" s="179"/>
      <c r="G83" s="179"/>
    </row>
    <row r="84" ht="12.75">
      <c r="A84" s="1"/>
    </row>
    <row r="85" ht="13.5" thickBot="1">
      <c r="A85" s="2" t="s">
        <v>115</v>
      </c>
    </row>
    <row r="86" spans="1:5" ht="30.75" customHeight="1" thickBot="1">
      <c r="A86" s="26">
        <v>1</v>
      </c>
      <c r="B86" s="27" t="s">
        <v>67</v>
      </c>
      <c r="C86" s="175" t="s">
        <v>116</v>
      </c>
      <c r="D86" s="176"/>
      <c r="E86" s="177"/>
    </row>
    <row r="87" spans="1:5" ht="18.75" customHeight="1" thickBot="1">
      <c r="A87" s="28">
        <v>2</v>
      </c>
      <c r="B87" s="4" t="s">
        <v>117</v>
      </c>
      <c r="C87" s="175" t="s">
        <v>118</v>
      </c>
      <c r="D87" s="176"/>
      <c r="E87" s="177"/>
    </row>
    <row r="88" spans="1:5" ht="16.5" customHeight="1" thickBot="1">
      <c r="A88" s="28">
        <v>3</v>
      </c>
      <c r="B88" s="4" t="s">
        <v>119</v>
      </c>
      <c r="C88" s="175" t="s">
        <v>120</v>
      </c>
      <c r="D88" s="176"/>
      <c r="E88" s="177"/>
    </row>
    <row r="89" spans="1:5" ht="13.5" thickBot="1">
      <c r="A89" s="28">
        <v>4</v>
      </c>
      <c r="B89" s="4" t="s">
        <v>16</v>
      </c>
      <c r="C89" s="175" t="s">
        <v>121</v>
      </c>
      <c r="D89" s="176"/>
      <c r="E89" s="177"/>
    </row>
    <row r="90" spans="1:5" ht="24" customHeight="1" thickBot="1">
      <c r="A90" s="28">
        <v>5</v>
      </c>
      <c r="B90" s="4" t="s">
        <v>86</v>
      </c>
      <c r="C90" s="175" t="s">
        <v>122</v>
      </c>
      <c r="D90" s="176"/>
      <c r="E90" s="177"/>
    </row>
    <row r="91" spans="1:5" ht="21" customHeight="1" thickBot="1">
      <c r="A91" s="29">
        <v>6</v>
      </c>
      <c r="B91" s="30" t="s">
        <v>123</v>
      </c>
      <c r="C91" s="175" t="s">
        <v>124</v>
      </c>
      <c r="D91" s="176"/>
      <c r="E91" s="177"/>
    </row>
    <row r="93" spans="2:7" ht="27" customHeight="1">
      <c r="B93" s="122" t="s">
        <v>176</v>
      </c>
      <c r="C93" s="122"/>
      <c r="E93" s="90"/>
      <c r="F93" s="90"/>
      <c r="G93" s="90"/>
    </row>
    <row r="94" spans="2:7" ht="72">
      <c r="B94" s="91" t="s">
        <v>177</v>
      </c>
      <c r="C94" s="116" t="s">
        <v>184</v>
      </c>
      <c r="D94" s="93" t="s">
        <v>178</v>
      </c>
      <c r="E94" s="94" t="s">
        <v>179</v>
      </c>
      <c r="F94" s="120" t="s">
        <v>185</v>
      </c>
      <c r="G94" s="90"/>
    </row>
    <row r="95" spans="2:7" ht="25.5">
      <c r="B95" s="92" t="s">
        <v>180</v>
      </c>
      <c r="C95" s="117">
        <v>934.16</v>
      </c>
      <c r="D95" s="118">
        <v>9506.78</v>
      </c>
      <c r="E95" s="119">
        <v>7594.26</v>
      </c>
      <c r="F95" s="121">
        <f>C95+E95</f>
        <v>8528.42</v>
      </c>
      <c r="G95" s="90"/>
    </row>
    <row r="96" spans="2:7" ht="25.5">
      <c r="B96" s="92" t="s">
        <v>181</v>
      </c>
      <c r="C96" s="117">
        <v>0</v>
      </c>
      <c r="D96" s="118">
        <v>10995.81</v>
      </c>
      <c r="E96" s="119">
        <v>8365.09</v>
      </c>
      <c r="F96" s="121">
        <f>C96+E96</f>
        <v>8365.09</v>
      </c>
      <c r="G96" s="90"/>
    </row>
  </sheetData>
  <sheetProtection/>
  <mergeCells count="101">
    <mergeCell ref="A1:H1"/>
    <mergeCell ref="A83:G83"/>
    <mergeCell ref="D4:F4"/>
    <mergeCell ref="D5:F5"/>
    <mergeCell ref="D6:F6"/>
    <mergeCell ref="A53:H53"/>
    <mergeCell ref="D26:F26"/>
    <mergeCell ref="D50:E50"/>
    <mergeCell ref="E73:G73"/>
    <mergeCell ref="D55:E55"/>
    <mergeCell ref="C91:E91"/>
    <mergeCell ref="C86:E86"/>
    <mergeCell ref="C87:E87"/>
    <mergeCell ref="C88:E88"/>
    <mergeCell ref="C89:E89"/>
    <mergeCell ref="C90:E90"/>
    <mergeCell ref="D28:F28"/>
    <mergeCell ref="D29:F29"/>
    <mergeCell ref="D35:F35"/>
    <mergeCell ref="D34:F34"/>
    <mergeCell ref="D36:F36"/>
    <mergeCell ref="D37:F37"/>
    <mergeCell ref="D30:F30"/>
    <mergeCell ref="D33:F33"/>
    <mergeCell ref="D22:F22"/>
    <mergeCell ref="D23:F23"/>
    <mergeCell ref="D24:F24"/>
    <mergeCell ref="D25:F25"/>
    <mergeCell ref="D38:F38"/>
    <mergeCell ref="A48:H48"/>
    <mergeCell ref="D31:F31"/>
    <mergeCell ref="D32:F32"/>
    <mergeCell ref="D27:F27"/>
    <mergeCell ref="F47:G47"/>
    <mergeCell ref="D18:F18"/>
    <mergeCell ref="D19:F19"/>
    <mergeCell ref="D3:F3"/>
    <mergeCell ref="D8:F8"/>
    <mergeCell ref="A7:H7"/>
    <mergeCell ref="D13:F13"/>
    <mergeCell ref="D9:F9"/>
    <mergeCell ref="D10:F10"/>
    <mergeCell ref="D11:F11"/>
    <mergeCell ref="D12:F12"/>
    <mergeCell ref="S30:U30"/>
    <mergeCell ref="AA30:AC30"/>
    <mergeCell ref="AI30:AK30"/>
    <mergeCell ref="AQ30:AS30"/>
    <mergeCell ref="D14:F14"/>
    <mergeCell ref="D20:F20"/>
    <mergeCell ref="D21:F21"/>
    <mergeCell ref="D15:F15"/>
    <mergeCell ref="D16:F16"/>
    <mergeCell ref="D17:F17"/>
    <mergeCell ref="K30:M30"/>
    <mergeCell ref="D52:E52"/>
    <mergeCell ref="A39:H39"/>
    <mergeCell ref="D59:E59"/>
    <mergeCell ref="D51:E51"/>
    <mergeCell ref="D58:E58"/>
    <mergeCell ref="D57:E57"/>
    <mergeCell ref="D49:E49"/>
    <mergeCell ref="D56:E56"/>
    <mergeCell ref="D54:E54"/>
    <mergeCell ref="E80:H80"/>
    <mergeCell ref="A72:H72"/>
    <mergeCell ref="D70:H70"/>
    <mergeCell ref="D69:H69"/>
    <mergeCell ref="E79:G79"/>
    <mergeCell ref="E74:G74"/>
    <mergeCell ref="E75:G75"/>
    <mergeCell ref="E76:G76"/>
    <mergeCell ref="E78:G78"/>
    <mergeCell ref="A77:H77"/>
    <mergeCell ref="II30:IK30"/>
    <mergeCell ref="BW30:BY30"/>
    <mergeCell ref="CE30:CG30"/>
    <mergeCell ref="CM30:CO30"/>
    <mergeCell ref="CU30:CW30"/>
    <mergeCell ref="DC30:DE30"/>
    <mergeCell ref="DK30:DM30"/>
    <mergeCell ref="DS30:DU30"/>
    <mergeCell ref="EI30:EK30"/>
    <mergeCell ref="AY30:BA30"/>
    <mergeCell ref="BO30:BQ30"/>
    <mergeCell ref="BG30:BI30"/>
    <mergeCell ref="GE30:GG30"/>
    <mergeCell ref="EQ30:ES30"/>
    <mergeCell ref="EY30:FA30"/>
    <mergeCell ref="FG30:FI30"/>
    <mergeCell ref="FO30:FQ30"/>
    <mergeCell ref="B93:C93"/>
    <mergeCell ref="FW30:FY30"/>
    <mergeCell ref="IQ30:IS30"/>
    <mergeCell ref="GM30:GO30"/>
    <mergeCell ref="GU30:GW30"/>
    <mergeCell ref="HC30:HE30"/>
    <mergeCell ref="HK30:HM30"/>
    <mergeCell ref="HS30:HU30"/>
    <mergeCell ref="IA30:IC30"/>
    <mergeCell ref="EA30:EC3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2017-04-21T01:23:51Z</cp:lastPrinted>
  <dcterms:created xsi:type="dcterms:W3CDTF">1996-10-08T23:32:33Z</dcterms:created>
  <dcterms:modified xsi:type="dcterms:W3CDTF">2018-03-13T05:50:28Z</dcterms:modified>
  <cp:category/>
  <cp:version/>
  <cp:contentType/>
  <cp:contentStatus/>
</cp:coreProperties>
</file>