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<sst xmlns="http://schemas.openxmlformats.org/spreadsheetml/2006/main" count="301" uniqueCount="195">
  <si>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</si>
  <si>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</si>
  <si>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</si>
  <si>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</si>
  <si>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</si>
  <si>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</si>
  <si>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</si>
  <si>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</si>
  <si>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</si>
  <si>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</si>
  <si>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</si>
  <si>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</si>
  <si>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</si>
  <si>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</si>
  <si>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</si>
  <si>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</si>
  <si>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</si>
  <si>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</si>
  <si>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</si>
  <si>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</si>
  <si>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</si>
  <si>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</si>
  <si>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</si>
  <si>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</si>
  <si>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</si>
  <si>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</si>
  <si>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</si>
  <si>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</si>
  <si>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</si>
  <si>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</si>
  <si>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</si>
  <si>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</si>
  <si>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</si>
  <si>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</si>
  <si>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</si>
  <si>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</si>
  <si>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</si>
  <si>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</si>
  <si>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</si>
  <si>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</si>
  <si>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</si>
  <si>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</si>
  <si>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</si>
  <si>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</si>
  <si>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</si>
  <si>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</si>
  <si>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</si>
  <si>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</si>
  <si>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</si>
  <si>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</si>
  <si>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</si>
  <si>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</si>
  <si>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</si>
  <si>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</si>
  <si>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</si>
  <si>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</si>
  <si>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</si>
  <si>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</si>
  <si>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</si>
  <si>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</si>
  <si>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</si>
  <si>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</si>
  <si>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</si>
  <si>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</si>
  <si>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</si>
  <si>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</si>
  <si>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</si>
  <si>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</si>
  <si>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</si>
  <si>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</si>
  <si>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</si>
  <si>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</si>
  <si>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</si>
  <si>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</si>
  <si>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</si>
  <si>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</si>
  <si>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</si>
  <si>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</si>
  <si>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</si>
  <si>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</si>
  <si>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</si>
  <si>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</si>
  <si>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</si>
  <si>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</si>
  <si>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</si>
  <si>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</si>
  <si>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</si>
  <si>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</si>
  <si>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</si>
  <si>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</si>
  <si>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</si>
  <si>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</si>
  <si>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</si>
  <si>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</si>
  <si>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</si>
  <si>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</si>
  <si>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</si>
  <si>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</si>
  <si>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</si>
  <si>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</si>
  <si>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</si>
  <si>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</si>
  <si>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</si>
  <si>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</si>
  <si>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</si>
  <si>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</si>
  <si>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</si>
  <si>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</si>
  <si>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</si>
  <si>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</si>
  <si>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</si>
  <si>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</si>
  <si>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</si>
  <si>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</si>
  <si>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</si>
  <si>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</si>
  <si>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</si>
  <si>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</si>
  <si>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</si>
  <si>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</si>
  <si>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</si>
  <si>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</si>
  <si>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</si>
  <si>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</si>
  <si>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</si>
  <si>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</si>
  <si>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</si>
  <si>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</si>
  <si>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</si>
  <si>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</si>
  <si>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</si>
  <si>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</si>
  <si>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</si>
  <si>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</si>
  <si>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</si>
  <si>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</si>
  <si>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</si>
  <si>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</si>
  <si>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</si>
  <si>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</si>
  <si>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</si>
  <si>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</si>
  <si>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</si>
  <si>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</si>
  <si>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</si>
  <si>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</si>
  <si>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</si>
  <si>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</si>
  <si>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</si>
  <si>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</si>
  <si>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</si>
  <si>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</si>
  <si>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</si>
  <si>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</si>
  <si>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</si>
  <si>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</si>
  <si>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</si>
  <si>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</si>
  <si>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</si>
  <si>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</si>
  <si>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</si>
  <si>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</si>
  <si>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</si>
  <si>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</si>
  <si>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</si>
  <si>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</si>
  <si>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</si>
  <si>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</si>
  <si>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</si>
  <si>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</si>
  <si>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</si>
  <si>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</si>
  <si>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</si>
  <si>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</si>
  <si>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</si>
  <si>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</si>
  <si>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</si>
  <si>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</si>
  <si>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</si>
  <si>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</si>
  <si>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</si>
  <si>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</si>
  <si>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</si>
  <si>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</si>
  <si>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</si>
  <si>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</si>
  <si>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</si>
  <si>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</si>
  <si>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</si>
  <si>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</si>
  <si>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</si>
  <si>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</si>
  <si>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</si>
  <si>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8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</si>
  <si>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5,8,10,12,13,15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</si>
</sst>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193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108">
        <v>43465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6" t="s">
        <v>0</v>
      </c>
      <c r="B8" s="35" t="s">
        <v>1</v>
      </c>
      <c r="C8" s="37" t="s">
        <v>2</v>
      </c>
      <c r="D8" s="184" t="s">
        <v>3</v>
      </c>
      <c r="E8" s="185"/>
      <c r="F8" s="186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-25298.18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7">
        <v>101021.35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5" t="s">
        <v>23</v>
      </c>
      <c r="E12" s="146"/>
      <c r="F12" s="147"/>
      <c r="G12" s="78">
        <f>G13+G14+G20+G21+G22+G23+G31+G24</f>
        <v>127206.61000000002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60">
        <v>32810.41</v>
      </c>
      <c r="H13" s="5"/>
      <c r="L13" s="125">
        <f>G13+G14+G20+G21+G22+G23+G24-G32</f>
        <v>127206.61000000002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9">
        <f>12519.36+G32</f>
        <v>12519.36</v>
      </c>
      <c r="H14" s="5"/>
    </row>
    <row r="15" spans="1:8" ht="26.25" customHeight="1" thickBot="1">
      <c r="A15" s="4"/>
      <c r="B15" s="6"/>
      <c r="C15" s="3" t="s">
        <v>16</v>
      </c>
      <c r="D15" s="127" t="s">
        <v>151</v>
      </c>
      <c r="E15" s="128"/>
      <c r="F15" s="132"/>
      <c r="G15" s="80">
        <f>10919.02+G34</f>
        <v>10919.02</v>
      </c>
      <c r="H15" s="5"/>
    </row>
    <row r="16" spans="1:13" ht="13.5" customHeight="1" thickBot="1">
      <c r="A16" s="4"/>
      <c r="B16" s="6"/>
      <c r="C16" s="3" t="s">
        <v>16</v>
      </c>
      <c r="D16" s="127" t="s">
        <v>152</v>
      </c>
      <c r="E16" s="128"/>
      <c r="F16" s="132"/>
      <c r="G16" s="81">
        <f>14276.34+G37</f>
        <v>14276.34</v>
      </c>
      <c r="H16" s="44"/>
      <c r="M16" s="125">
        <f>G14+G31-G15</f>
        <v>1600.3400000000001</v>
      </c>
    </row>
    <row r="17" spans="1:8" ht="13.5" customHeight="1" thickBot="1">
      <c r="A17" s="4"/>
      <c r="B17" s="6"/>
      <c r="C17" s="3" t="s">
        <v>16</v>
      </c>
      <c r="D17" s="127" t="s">
        <v>153</v>
      </c>
      <c r="E17" s="128"/>
      <c r="F17" s="132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-25298.18</v>
      </c>
      <c r="H18" s="42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5">
        <f>G18+G15-G17</f>
        <v>-14379.16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0">
        <v>20219.04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3" t="s">
        <v>146</v>
      </c>
      <c r="E21" s="134"/>
      <c r="F21" s="135"/>
      <c r="G21" s="59">
        <v>19102.92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3" t="s">
        <v>147</v>
      </c>
      <c r="E22" s="134"/>
      <c r="F22" s="135"/>
      <c r="G22" s="59">
        <v>4819.8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6" t="s">
        <v>148</v>
      </c>
      <c r="E23" s="137"/>
      <c r="F23" s="138"/>
      <c r="G23" s="59">
        <v>37440.48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294.6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6">
        <f>G26+G33</f>
        <v>114883.98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71">
        <v>114883.98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97"/>
      <c r="H30" s="72"/>
      <c r="I30" s="69"/>
    </row>
    <row r="31" spans="1:9" ht="13.5" customHeight="1" thickBot="1">
      <c r="A31" s="4"/>
      <c r="B31" s="12"/>
      <c r="C31" s="3"/>
      <c r="D31" s="127" t="s">
        <v>166</v>
      </c>
      <c r="E31" s="128"/>
      <c r="F31" s="128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27" t="s">
        <v>191</v>
      </c>
      <c r="E32" s="128"/>
      <c r="F32" s="128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27" t="s">
        <v>167</v>
      </c>
      <c r="E33" s="128"/>
      <c r="F33" s="128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7" t="s">
        <v>181</v>
      </c>
      <c r="E34" s="128"/>
      <c r="F34" s="14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27" t="s">
        <v>169</v>
      </c>
      <c r="E35" s="128"/>
      <c r="F35" s="128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27" t="s">
        <v>168</v>
      </c>
      <c r="E36" s="128"/>
      <c r="F36" s="128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27" t="s">
        <v>192</v>
      </c>
      <c r="E37" s="128"/>
      <c r="F37" s="128"/>
      <c r="G37" s="126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7" t="s">
        <v>51</v>
      </c>
      <c r="E38" s="128"/>
      <c r="F38" s="132"/>
      <c r="G38" s="61">
        <f>G25+G40</f>
        <v>100504.81999999999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7" t="s">
        <v>55</v>
      </c>
      <c r="E40" s="128"/>
      <c r="F40" s="132"/>
      <c r="G40" s="65">
        <f>G19</f>
        <v>-14379.16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7" t="s">
        <v>57</v>
      </c>
      <c r="E41" s="128"/>
      <c r="F41" s="132"/>
      <c r="G41" s="45">
        <f>G11+G12+G31-G25</f>
        <v>113343.98000000003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5.69</v>
      </c>
      <c r="F45" s="54" t="s">
        <v>190</v>
      </c>
      <c r="G45" s="55">
        <v>3837002062</v>
      </c>
      <c r="H45" s="56">
        <f>G13</f>
        <v>32810.41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3.44</v>
      </c>
      <c r="F46" s="70" t="s">
        <v>134</v>
      </c>
      <c r="G46" s="55">
        <v>3848000155</v>
      </c>
      <c r="H46" s="56">
        <f>G20</f>
        <v>20219.04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19102.92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4819.8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37440.48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52"/>
      <c r="G50" s="132"/>
      <c r="H50" s="56">
        <f>SUM(H44:H49)</f>
        <v>114392.65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8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50" t="s">
        <v>138</v>
      </c>
      <c r="E52" s="15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50" t="s">
        <v>69</v>
      </c>
      <c r="E53" s="15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50" t="s">
        <v>70</v>
      </c>
      <c r="E54" s="15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50" t="s">
        <v>72</v>
      </c>
      <c r="E55" s="151"/>
      <c r="F55" s="112">
        <v>0</v>
      </c>
      <c r="G55" s="110"/>
      <c r="H55" s="113"/>
    </row>
    <row r="56" spans="1:8" ht="18.75" customHeight="1" thickBot="1">
      <c r="A56" s="189" t="s">
        <v>73</v>
      </c>
      <c r="B56" s="190"/>
      <c r="C56" s="190"/>
      <c r="D56" s="190"/>
      <c r="E56" s="190"/>
      <c r="F56" s="190"/>
      <c r="G56" s="190"/>
      <c r="H56" s="191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2" t="s">
        <v>57</v>
      </c>
      <c r="E62" s="193"/>
      <c r="F62" s="52">
        <f>D69+E69+F69+G69+H69</f>
        <v>-32826.020000000004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905.4782905982906</v>
      </c>
      <c r="G66" s="87">
        <f>G67/((21.48+22.34)/2)</f>
        <v>527.9114559561845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13242.62</v>
      </c>
      <c r="G67" s="64">
        <v>11566.54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31601.16</v>
      </c>
      <c r="G68" s="63">
        <v>26034.02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-18358.54</v>
      </c>
      <c r="G69" s="68">
        <f>G67-G68</f>
        <v>-14467.48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13818.26</v>
      </c>
      <c r="G70" s="100">
        <v>12193.15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-575.6399999999994</v>
      </c>
      <c r="G71" s="39">
        <f>G67-G70</f>
        <v>-626.6099999999988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8" t="s">
        <v>142</v>
      </c>
      <c r="E72" s="199"/>
      <c r="F72" s="199"/>
      <c r="G72" s="199"/>
      <c r="H72" s="20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4" t="s">
        <v>142</v>
      </c>
      <c r="E73" s="195"/>
      <c r="F73" s="195"/>
      <c r="G73" s="195"/>
      <c r="H73" s="19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8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29" t="s">
        <v>175</v>
      </c>
      <c r="F76" s="130"/>
      <c r="G76" s="131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29"/>
      <c r="F77" s="130"/>
      <c r="G77" s="131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29"/>
      <c r="F78" s="130"/>
      <c r="G78" s="131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69"/>
      <c r="F79" s="170"/>
      <c r="G79" s="171"/>
      <c r="H79" s="103">
        <v>-2427.17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8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59" t="s">
        <v>194</v>
      </c>
      <c r="F81" s="160"/>
      <c r="G81" s="161"/>
      <c r="H81" s="122">
        <v>6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2"/>
      <c r="F82" s="163"/>
      <c r="G82" s="164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66" t="s">
        <v>159</v>
      </c>
      <c r="F83" s="167"/>
      <c r="G83" s="167"/>
      <c r="H83" s="168"/>
    </row>
    <row r="84" ht="12.75">
      <c r="A84" s="1"/>
    </row>
    <row r="85" ht="12.75">
      <c r="A85" s="1"/>
    </row>
    <row r="86" spans="1:8" ht="38.25" customHeight="1">
      <c r="A86" s="165" t="s">
        <v>164</v>
      </c>
      <c r="B86" s="165"/>
      <c r="C86" s="165"/>
      <c r="D86" s="165"/>
      <c r="E86" s="165"/>
      <c r="F86" s="165"/>
      <c r="G86" s="165"/>
      <c r="H86" s="16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6" t="s">
        <v>114</v>
      </c>
      <c r="D89" s="157"/>
      <c r="E89" s="158"/>
    </row>
    <row r="90" spans="1:5" ht="18.75" customHeight="1" thickBot="1">
      <c r="A90" s="26">
        <v>2</v>
      </c>
      <c r="B90" s="4" t="s">
        <v>115</v>
      </c>
      <c r="C90" s="156" t="s">
        <v>116</v>
      </c>
      <c r="D90" s="157"/>
      <c r="E90" s="158"/>
    </row>
    <row r="91" spans="1:5" ht="16.5" customHeight="1" thickBot="1">
      <c r="A91" s="26">
        <v>3</v>
      </c>
      <c r="B91" s="4" t="s">
        <v>117</v>
      </c>
      <c r="C91" s="156" t="s">
        <v>118</v>
      </c>
      <c r="D91" s="157"/>
      <c r="E91" s="158"/>
    </row>
    <row r="92" spans="1:5" ht="13.5" thickBot="1">
      <c r="A92" s="26">
        <v>4</v>
      </c>
      <c r="B92" s="4" t="s">
        <v>16</v>
      </c>
      <c r="C92" s="156" t="s">
        <v>119</v>
      </c>
      <c r="D92" s="157"/>
      <c r="E92" s="158"/>
    </row>
    <row r="93" spans="1:5" ht="24" customHeight="1" thickBot="1">
      <c r="A93" s="26">
        <v>5</v>
      </c>
      <c r="B93" s="4" t="s">
        <v>85</v>
      </c>
      <c r="C93" s="156" t="s">
        <v>120</v>
      </c>
      <c r="D93" s="157"/>
      <c r="E93" s="158"/>
    </row>
    <row r="94" spans="1:5" ht="21" customHeight="1" thickBot="1">
      <c r="A94" s="27">
        <v>6</v>
      </c>
      <c r="B94" s="28" t="s">
        <v>121</v>
      </c>
      <c r="C94" s="156" t="s">
        <v>122</v>
      </c>
      <c r="D94" s="157"/>
      <c r="E94" s="158"/>
    </row>
    <row r="96" spans="2:3" ht="15">
      <c r="B96" s="197" t="s">
        <v>170</v>
      </c>
      <c r="C96" s="19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2710.59</v>
      </c>
      <c r="D98" s="84">
        <v>3713.2</v>
      </c>
      <c r="E98" s="85">
        <v>0</v>
      </c>
      <c r="F98" s="94">
        <f>C98+D98-E98</f>
        <v>6423.79</v>
      </c>
    </row>
    <row r="99" spans="2:6" ht="22.5">
      <c r="B99" s="93" t="s">
        <v>174</v>
      </c>
      <c r="C99" s="84">
        <v>1307.24</v>
      </c>
      <c r="D99" s="84">
        <v>462.56</v>
      </c>
      <c r="E99" s="85">
        <v>0</v>
      </c>
      <c r="F99" s="94">
        <f>C99+D99-E99</f>
        <v>1769.8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2019-03-22T03:30:48Z</dcterms:modified>
  <cp:category/>
  <cp:version/>
  <cp:contentType/>
  <cp:contentStatus/>
</cp:coreProperties>
</file>