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<sst xmlns="http://schemas.openxmlformats.org/spreadsheetml/2006/main" count="278" uniqueCount="174">
  <si>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</si>
  <si>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</si>
  <si>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</si>
  <si>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</si>
  <si>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</si>
  <si>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</si>
  <si>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</si>
  <si>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</si>
  <si>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</si>
  <si>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</si>
  <si>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</si>
  <si>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</si>
  <si>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</si>
  <si>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</si>
  <si>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</si>
  <si>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</si>
  <si>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</si>
  <si>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</si>
  <si>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</si>
  <si>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</si>
  <si>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</si>
  <si>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</si>
  <si>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</si>
  <si>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</si>
  <si>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</si>
  <si>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</si>
  <si>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</si>
  <si>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</si>
  <si>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</si>
  <si>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</si>
  <si>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</si>
  <si>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</si>
  <si>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</si>
  <si>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</si>
  <si>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</si>
  <si>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</si>
  <si>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</si>
  <si>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</si>
  <si>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</si>
  <si>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</si>
  <si>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</si>
  <si>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</si>
  <si>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</si>
  <si>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</si>
  <si>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</si>
  <si>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</si>
  <si>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</si>
  <si>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</si>
  <si>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</si>
  <si>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</si>
  <si>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</si>
  <si>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</si>
  <si>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</si>
  <si>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</si>
  <si>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</si>
  <si>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</si>
  <si>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</si>
  <si>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</si>
  <si>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</si>
  <si>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</si>
  <si>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</si>
  <si>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</si>
  <si>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</si>
  <si>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</si>
  <si>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</si>
  <si>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</si>
  <si>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</si>
  <si>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</si>
  <si>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</si>
  <si>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</si>
  <si>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</si>
  <si>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</si>
  <si>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</si>
  <si>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</si>
  <si>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</si>
  <si>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</si>
  <si>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</si>
  <si>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</si>
  <si>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</si>
  <si>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</si>
  <si>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</si>
  <si>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</si>
  <si>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</si>
  <si>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</si>
  <si>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</si>
  <si>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</si>
  <si>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</si>
  <si>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</si>
  <si>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</si>
  <si>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</si>
  <si>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</si>
  <si>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</si>
  <si>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</si>
  <si>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</si>
  <si>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</si>
  <si>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</si>
  <si>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</si>
  <si>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</si>
  <si>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</si>
  <si>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</si>
  <si>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</si>
  <si>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</si>
  <si>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</si>
  <si>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</si>
  <si>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</si>
  <si>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</si>
  <si>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</si>
  <si>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</si>
  <si>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</si>
  <si>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</si>
  <si>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</si>
  <si>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</si>
  <si>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</si>
  <si>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</si>
  <si>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</si>
  <si>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</si>
  <si>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</si>
  <si>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</si>
  <si>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</si>
  <si>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</si>
  <si>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</si>
  <si>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</si>
  <si>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</si>
  <si>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</si>
  <si>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</si>
  <si>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</si>
  <si>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</si>
  <si>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</si>
  <si>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</si>
  <si>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</si>
  <si>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</si>
  <si>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</si>
  <si>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</si>
  <si>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</si>
  <si>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</si>
  <si>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</si>
  <si>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</si>
  <si>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</si>
  <si>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</si>
  <si>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</si>
  <si>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</si>
  <si>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</si>
  <si>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</si>
  <si>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</si>
  <si>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</si>
  <si>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</si>
  <si>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</si>
  <si>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</si>
  <si>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</si>
  <si>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</si>
  <si>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</si>
  <si>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</si>
  <si>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</si>
  <si>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</si>
  <si>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</si>
  <si>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</si>
  <si>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</si>
  <si>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</si>
  <si>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</si>
  <si>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</si>
  <si>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</si>
  <si>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</si>
  <si>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</si>
  <si>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</si>
  <si>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</si>
  <si>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</si>
  <si>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</si>
  <si>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</si>
  <si>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</si>
  <si>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</si>
  <si>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</si>
  <si>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</si>
  <si>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</si>
  <si>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19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</si>
</sst>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" fillId="34" borderId="1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1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2" fontId="3" fillId="9" borderId="17" xfId="0" applyNumberFormat="1" applyFont="1" applyFill="1" applyBorder="1" applyAlignment="1">
      <alignment/>
    </xf>
    <xf numFmtId="0" fontId="4" fillId="9" borderId="24" xfId="0" applyFont="1" applyFill="1" applyBorder="1" applyAlignment="1">
      <alignment wrapText="1"/>
    </xf>
    <xf numFmtId="0" fontId="4" fillId="9" borderId="10" xfId="0" applyFont="1" applyFill="1" applyBorder="1" applyAlignment="1">
      <alignment wrapText="1"/>
    </xf>
    <xf numFmtId="194" fontId="4" fillId="9" borderId="10" xfId="0" applyNumberFormat="1" applyFont="1" applyFill="1" applyBorder="1" applyAlignment="1">
      <alignment wrapText="1"/>
    </xf>
    <xf numFmtId="194" fontId="0" fillId="9" borderId="11" xfId="0" applyNumberFormat="1" applyFont="1" applyFill="1" applyBorder="1" applyAlignment="1">
      <alignment vertical="top" wrapText="1"/>
    </xf>
    <xf numFmtId="0" fontId="0" fillId="9" borderId="11" xfId="0" applyFont="1" applyFill="1" applyBorder="1" applyAlignment="1">
      <alignment vertical="top" wrapText="1"/>
    </xf>
    <xf numFmtId="0" fontId="6" fillId="9" borderId="10" xfId="0" applyFont="1" applyFill="1" applyBorder="1" applyAlignment="1">
      <alignment horizontal="center" vertical="top" wrapText="1"/>
    </xf>
    <xf numFmtId="0" fontId="4" fillId="9" borderId="27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9" borderId="18" xfId="0" applyFont="1" applyFill="1" applyBorder="1" applyAlignment="1">
      <alignment/>
    </xf>
    <xf numFmtId="0" fontId="4" fillId="9" borderId="11" xfId="0" applyFont="1" applyFill="1" applyBorder="1" applyAlignment="1">
      <alignment wrapText="1"/>
    </xf>
    <xf numFmtId="0" fontId="4" fillId="9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0">
      <selection activeCell="H63" sqref="H6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77" t="s">
        <v>173</v>
      </c>
      <c r="B1" s="77"/>
      <c r="C1" s="77"/>
      <c r="D1" s="77"/>
      <c r="E1" s="77"/>
      <c r="F1" s="77"/>
      <c r="G1" s="77"/>
      <c r="H1" s="7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3"/>
      <c r="E3" s="115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79"/>
      <c r="E4" s="80"/>
      <c r="F4" s="81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82"/>
      <c r="E5" s="83"/>
      <c r="F5" s="84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85"/>
      <c r="E6" s="86"/>
      <c r="F6" s="87"/>
      <c r="G6" s="36">
        <v>42369</v>
      </c>
      <c r="H6" s="5"/>
    </row>
    <row r="7" spans="1:8" ht="38.25" customHeight="1" thickBot="1">
      <c r="A7" s="93" t="s">
        <v>13</v>
      </c>
      <c r="B7" s="94"/>
      <c r="C7" s="94"/>
      <c r="D7" s="95"/>
      <c r="E7" s="95"/>
      <c r="F7" s="95"/>
      <c r="G7" s="94"/>
      <c r="H7" s="96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4" t="s">
        <v>15</v>
      </c>
      <c r="E9" s="115"/>
      <c r="F9" s="11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4" t="s">
        <v>18</v>
      </c>
      <c r="E10" s="115"/>
      <c r="F10" s="116"/>
      <c r="G10" s="138">
        <v>18285.12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4" t="s">
        <v>20</v>
      </c>
      <c r="E11" s="115"/>
      <c r="F11" s="116"/>
      <c r="G11" s="139">
        <f>962.97+1902.85+887.39+1019.6+303.13+936.14+5491.71+10840.46+4058.38+5159.17+1487.89+5513.79</f>
        <v>38563.48</v>
      </c>
      <c r="H11" s="49"/>
    </row>
    <row r="12" spans="1:8" ht="51.75" customHeight="1" thickBot="1">
      <c r="A12" s="4" t="s">
        <v>21</v>
      </c>
      <c r="B12" s="68" t="s">
        <v>22</v>
      </c>
      <c r="C12" s="3" t="s">
        <v>16</v>
      </c>
      <c r="D12" s="120" t="s">
        <v>23</v>
      </c>
      <c r="E12" s="121"/>
      <c r="F12" s="122"/>
      <c r="G12" s="63">
        <f>G13+G14+G20+G21+G22+G23</f>
        <v>185827.40000000002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9" t="s">
        <v>26</v>
      </c>
      <c r="E13" s="100"/>
      <c r="F13" s="101"/>
      <c r="G13" s="140">
        <f>2677.64+1396.98+6984.9+13388.2</f>
        <v>24447.72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9" t="s">
        <v>29</v>
      </c>
      <c r="E14" s="100"/>
      <c r="F14" s="101"/>
      <c r="G14" s="140">
        <f>13263.8+11444.6+2288.92+2652.76</f>
        <v>29650.08</v>
      </c>
      <c r="H14" s="5"/>
    </row>
    <row r="15" spans="1:8" ht="26.25" customHeight="1" thickBot="1">
      <c r="A15" s="4"/>
      <c r="B15" s="6"/>
      <c r="C15" s="3" t="s">
        <v>16</v>
      </c>
      <c r="D15" s="99" t="s">
        <v>157</v>
      </c>
      <c r="E15" s="100"/>
      <c r="F15" s="101"/>
      <c r="G15" s="141">
        <f>655.22+1674.03+179.73+2058.63+678.59+1365.52+7484.16+3778.78+754.26+7268.89</f>
        <v>25897.809999999998</v>
      </c>
      <c r="H15" s="5"/>
    </row>
    <row r="16" spans="1:8" ht="13.5" customHeight="1" thickBot="1">
      <c r="A16" s="4"/>
      <c r="B16" s="6"/>
      <c r="C16" s="3" t="s">
        <v>16</v>
      </c>
      <c r="D16" s="99" t="s">
        <v>158</v>
      </c>
      <c r="E16" s="100"/>
      <c r="F16" s="101"/>
      <c r="G16" s="142">
        <f>936.14+5513.79+G14-G15</f>
        <v>10202.200000000004</v>
      </c>
      <c r="H16" s="49"/>
    </row>
    <row r="17" spans="1:8" ht="13.5" customHeight="1" thickBot="1">
      <c r="A17" s="4"/>
      <c r="B17" s="6"/>
      <c r="C17" s="3" t="s">
        <v>16</v>
      </c>
      <c r="D17" s="99" t="s">
        <v>159</v>
      </c>
      <c r="E17" s="100"/>
      <c r="F17" s="101"/>
      <c r="G17" s="140">
        <v>17683.6</v>
      </c>
      <c r="H17" s="5"/>
    </row>
    <row r="18" spans="1:8" ht="24.75" customHeight="1" thickBot="1">
      <c r="A18" s="4"/>
      <c r="B18" s="6"/>
      <c r="C18" s="3" t="s">
        <v>16</v>
      </c>
      <c r="D18" s="99" t="s">
        <v>18</v>
      </c>
      <c r="E18" s="100"/>
      <c r="F18" s="101"/>
      <c r="G18" s="14">
        <f>G10</f>
        <v>18285.12</v>
      </c>
      <c r="H18" s="5"/>
    </row>
    <row r="19" spans="1:8" ht="27" customHeight="1" thickBot="1">
      <c r="A19" s="4"/>
      <c r="B19" s="6"/>
      <c r="C19" s="3" t="s">
        <v>16</v>
      </c>
      <c r="D19" s="99" t="s">
        <v>55</v>
      </c>
      <c r="E19" s="100"/>
      <c r="F19" s="101"/>
      <c r="G19" s="67">
        <f>G18+G15-G17</f>
        <v>26499.329999999994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140">
        <f>2515.68+2170.66+11519.56+13350.54</f>
        <v>29556.440000000002</v>
      </c>
      <c r="H20" s="75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14" t="s">
        <v>152</v>
      </c>
      <c r="E21" s="115"/>
      <c r="F21" s="116"/>
      <c r="G21" s="139">
        <f>14446.5+12465.2+2493.04+2889.3</f>
        <v>32294.04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14" t="s">
        <v>153</v>
      </c>
      <c r="E22" s="115"/>
      <c r="F22" s="116"/>
      <c r="G22" s="139">
        <f>859.36+741.48+3707.4+4296.8</f>
        <v>9605.04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17" t="s">
        <v>154</v>
      </c>
      <c r="E23" s="118"/>
      <c r="F23" s="119"/>
      <c r="G23" s="139">
        <f>26963.2+23265.2+4653.04+5392.64</f>
        <v>60274.08</v>
      </c>
      <c r="H23" s="5"/>
    </row>
    <row r="24" spans="1:8" ht="26.25" customHeight="1" thickBot="1">
      <c r="A24" s="4" t="s">
        <v>42</v>
      </c>
      <c r="B24" s="68" t="s">
        <v>34</v>
      </c>
      <c r="C24" s="3" t="s">
        <v>16</v>
      </c>
      <c r="D24" s="114" t="s">
        <v>35</v>
      </c>
      <c r="E24" s="115"/>
      <c r="F24" s="116"/>
      <c r="G24" s="64">
        <f>G25+G26+G27+G28+G29+G30</f>
        <v>159170.63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143">
        <f>1671.3+3402.94+157.37+1823.28+542.25+1674.03+1340.28+4170.43+1906.39+2208.74+655.11+2058.63+2428.86+7484.16+7642.39+4552.66+15233.74+7120.62+2355.68+7268.89+7781.51+7321.28+14780.97+6899.43</f>
        <v>112480.94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9" t="s">
        <v>41</v>
      </c>
      <c r="E26" s="100"/>
      <c r="F26" s="10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9" t="s">
        <v>44</v>
      </c>
      <c r="E27" s="100"/>
      <c r="F27" s="101"/>
      <c r="G27" s="143">
        <f>673.6+1331.94+621.35+713.65+212.26+655.22+109.67+365.35+170.43+195.74+58.21+179.73+219.84+678.59+739.12+414.19+1379.45+643.63+1219.83+3778.78+4081.13+3877.97+7653.28+3586.43</f>
        <v>33559.39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9" t="s">
        <v>47</v>
      </c>
      <c r="E28" s="100"/>
      <c r="F28" s="101"/>
      <c r="G28" s="6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9" t="s">
        <v>125</v>
      </c>
      <c r="E29" s="100"/>
      <c r="F29" s="101"/>
      <c r="G29" s="140">
        <f>442.34+1365.52+1487.22+833.4+2775.84+1294.89+254.5+754.26+832.09+778.8+1597.52+713.92</f>
        <v>13130.3</v>
      </c>
      <c r="H29" s="49"/>
      <c r="I29" s="5"/>
    </row>
    <row r="30" spans="1:9" ht="13.5" customHeight="1" thickBot="1">
      <c r="A30" s="4"/>
      <c r="B30" s="13"/>
      <c r="C30" s="3"/>
      <c r="D30" s="99" t="s">
        <v>167</v>
      </c>
      <c r="E30" s="100"/>
      <c r="F30" s="101"/>
      <c r="G30" s="140">
        <v>0</v>
      </c>
      <c r="H30" s="49"/>
      <c r="I30" s="72"/>
    </row>
    <row r="31" spans="1:8" ht="35.25" customHeight="1" thickBot="1">
      <c r="A31" s="4" t="s">
        <v>56</v>
      </c>
      <c r="B31" s="68" t="s">
        <v>51</v>
      </c>
      <c r="C31" s="3" t="s">
        <v>16</v>
      </c>
      <c r="D31" s="99" t="s">
        <v>51</v>
      </c>
      <c r="E31" s="100"/>
      <c r="F31" s="101"/>
      <c r="G31" s="65">
        <f>G24+G10</f>
        <v>177455.75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9" t="s">
        <v>53</v>
      </c>
      <c r="E32" s="100"/>
      <c r="F32" s="101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9" t="s">
        <v>55</v>
      </c>
      <c r="E33" s="100"/>
      <c r="F33" s="101"/>
      <c r="G33" s="67">
        <f>G19</f>
        <v>26499.329999999994</v>
      </c>
      <c r="H33" s="47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99" t="s">
        <v>57</v>
      </c>
      <c r="E34" s="100"/>
      <c r="F34" s="101"/>
      <c r="G34" s="49">
        <f>G11+G12-G24</f>
        <v>65220.25000000003</v>
      </c>
      <c r="H34" s="49"/>
    </row>
    <row r="35" spans="1:8" ht="38.25" customHeight="1" thickBot="1">
      <c r="A35" s="97" t="s">
        <v>58</v>
      </c>
      <c r="B35" s="98"/>
      <c r="C35" s="98"/>
      <c r="D35" s="98"/>
      <c r="E35" s="98"/>
      <c r="F35" s="94"/>
      <c r="G35" s="98"/>
      <c r="H35" s="96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5" t="s">
        <v>136</v>
      </c>
      <c r="G36" s="46" t="s">
        <v>160</v>
      </c>
      <c r="H36" s="43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8" t="s">
        <v>161</v>
      </c>
      <c r="E37" s="52">
        <v>2.13</v>
      </c>
      <c r="F37" s="59" t="s">
        <v>137</v>
      </c>
      <c r="G37" s="60">
        <v>3810334293</v>
      </c>
      <c r="H37" s="61">
        <f>G17</f>
        <v>17683.6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1" t="s">
        <v>162</v>
      </c>
      <c r="E38" s="144">
        <v>1.74</v>
      </c>
      <c r="F38" s="73" t="s">
        <v>137</v>
      </c>
      <c r="G38" s="60">
        <v>3810334293</v>
      </c>
      <c r="H38" s="61">
        <f>G13</f>
        <v>24447.72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1" t="s">
        <v>135</v>
      </c>
      <c r="E39" s="52">
        <v>2.02</v>
      </c>
      <c r="F39" s="74" t="s">
        <v>138</v>
      </c>
      <c r="G39" s="60">
        <v>3848000155</v>
      </c>
      <c r="H39" s="61">
        <f>G20</f>
        <v>29556.440000000002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1" t="s">
        <v>135</v>
      </c>
      <c r="E40" s="52">
        <v>2.32</v>
      </c>
      <c r="F40" s="74" t="s">
        <v>139</v>
      </c>
      <c r="G40" s="60">
        <v>3837003965</v>
      </c>
      <c r="H40" s="61">
        <f>G21</f>
        <v>32294.04</v>
      </c>
    </row>
    <row r="41" spans="1:8" ht="68.25" thickBot="1">
      <c r="A41" s="15">
        <v>5</v>
      </c>
      <c r="B41" s="4" t="s">
        <v>130</v>
      </c>
      <c r="C41" s="3" t="s">
        <v>129</v>
      </c>
      <c r="D41" s="58" t="s">
        <v>161</v>
      </c>
      <c r="E41" s="52">
        <v>0.69</v>
      </c>
      <c r="F41" s="59" t="s">
        <v>140</v>
      </c>
      <c r="G41" s="60">
        <v>3848006622</v>
      </c>
      <c r="H41" s="61">
        <f>G22</f>
        <v>9605.04</v>
      </c>
    </row>
    <row r="42" spans="1:8" ht="68.25" thickBot="1">
      <c r="A42" s="15">
        <v>6</v>
      </c>
      <c r="B42" s="16" t="s">
        <v>131</v>
      </c>
      <c r="C42" s="3" t="s">
        <v>129</v>
      </c>
      <c r="D42" s="58" t="s">
        <v>161</v>
      </c>
      <c r="E42" s="52">
        <v>4.33</v>
      </c>
      <c r="F42" s="62" t="s">
        <v>140</v>
      </c>
      <c r="G42" s="60">
        <v>3848006622</v>
      </c>
      <c r="H42" s="61">
        <f>G23</f>
        <v>60274.08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37"/>
      <c r="G43" s="101"/>
      <c r="H43" s="61">
        <f>SUM(H37:H42)</f>
        <v>173860.92000000004</v>
      </c>
    </row>
    <row r="44" spans="1:8" ht="19.5" customHeight="1" thickBot="1">
      <c r="A44" s="97" t="s">
        <v>64</v>
      </c>
      <c r="B44" s="98"/>
      <c r="C44" s="98"/>
      <c r="D44" s="98"/>
      <c r="E44" s="98"/>
      <c r="F44" s="98"/>
      <c r="G44" s="98"/>
      <c r="H44" s="111"/>
    </row>
    <row r="45" spans="1:8" ht="47.25" customHeight="1" thickBot="1">
      <c r="A45" s="51" t="s">
        <v>172</v>
      </c>
      <c r="B45" s="51" t="s">
        <v>66</v>
      </c>
      <c r="C45" s="52" t="s">
        <v>67</v>
      </c>
      <c r="D45" s="91" t="s">
        <v>142</v>
      </c>
      <c r="E45" s="92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1" t="s">
        <v>69</v>
      </c>
      <c r="E46" s="92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1" t="s">
        <v>71</v>
      </c>
      <c r="E47" s="92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1" t="s">
        <v>73</v>
      </c>
      <c r="E48" s="92"/>
      <c r="F48" s="56">
        <v>0</v>
      </c>
      <c r="G48" s="51"/>
      <c r="H48" s="49"/>
    </row>
    <row r="49" spans="1:8" ht="18.75" customHeight="1" thickBot="1">
      <c r="A49" s="88" t="s">
        <v>74</v>
      </c>
      <c r="B49" s="89"/>
      <c r="C49" s="89"/>
      <c r="D49" s="89"/>
      <c r="E49" s="89"/>
      <c r="F49" s="89"/>
      <c r="G49" s="89"/>
      <c r="H49" s="9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1" t="s">
        <v>15</v>
      </c>
      <c r="E50" s="92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1" t="s">
        <v>18</v>
      </c>
      <c r="E51" s="92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1" t="s">
        <v>20</v>
      </c>
      <c r="E52" s="92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1" t="s">
        <v>53</v>
      </c>
      <c r="E53" s="92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1" t="s">
        <v>55</v>
      </c>
      <c r="E54" s="92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2" t="s">
        <v>57</v>
      </c>
      <c r="E55" s="113"/>
      <c r="F55" s="57">
        <f>D62+E62+F62+G62+H62</f>
        <v>94548.67000000006</v>
      </c>
      <c r="G55" s="53"/>
      <c r="H55" s="55"/>
    </row>
    <row r="56" spans="1:8" ht="30" customHeight="1" thickBot="1">
      <c r="A56" s="19" t="s">
        <v>143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163</v>
      </c>
      <c r="E57" s="66" t="s">
        <v>164</v>
      </c>
      <c r="F57" s="22" t="s">
        <v>165</v>
      </c>
      <c r="G57" s="25" t="s">
        <v>166</v>
      </c>
      <c r="H57" s="42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4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69">
        <f>D60/1502.58</f>
        <v>402.98261656617285</v>
      </c>
      <c r="E59" s="69">
        <f>E60/117.48</f>
        <v>1046.9786346612188</v>
      </c>
      <c r="F59" s="69">
        <f>F60/12</f>
        <v>2731.8875000000003</v>
      </c>
      <c r="G59" s="70">
        <f>G60/18.26</f>
        <v>3780.9074479737133</v>
      </c>
      <c r="H59" s="71">
        <f>H60/0.88</f>
        <v>1375.6136363636363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140">
        <f>53397.22+47539.96+240195.58+264380.86</f>
        <v>605513.62</v>
      </c>
      <c r="E60" s="140">
        <f>18228.3+11140.01+25752.52+1828.3+1523.7+64526.22</f>
        <v>122999.05</v>
      </c>
      <c r="F60" s="140">
        <f>2114.92+2541.98+282.75+13769.74+235.75+13837.51</f>
        <v>32782.65</v>
      </c>
      <c r="G60" s="147">
        <f>4547.82+1569.83+4138.73+1423.68+18863.05+6515.52+23755.39+8225.35</f>
        <v>69039.37000000001</v>
      </c>
      <c r="H60" s="147">
        <f>88.2+105.84+554.45+462.05</f>
        <v>1210.54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140">
        <f>81769.98+21078.56+147563.87+14268.16+27182.28+151714.34+3732.71+47163.55+33000.57+13608.28</f>
        <v>541082.2999999999</v>
      </c>
      <c r="E61" s="140">
        <f>25371.5+2758.3+29303.79+523.73+113.9+987.2+2443.8+2813.69+20269.57+153.25+208.07+1543.47+890.35+12153.59+2942.79+12132.43</f>
        <v>114609.43000000002</v>
      </c>
      <c r="F61" s="140">
        <f>5094.97+534.29+6387.99+72.67+15.28+149.79+492.29+859.36+6358.1+18.28+36.42+195.19+132.51+2117.98+462.59+1553.21</f>
        <v>24480.92</v>
      </c>
      <c r="G61" s="148">
        <f>868.48+3166.91+284.26+1084.13+254.3+3820.29+86.2+1221.94+907.11+1465.67+9729.54+307.69+497.46+3295.58+9015.17+1103.98+11387.63+3059.79+374.68+3833.48</f>
        <v>55764.29</v>
      </c>
      <c r="H61" s="148">
        <f>149.16+26.92+282.63+38.5+71.5+417.24+1.28+24.31+48.08</f>
        <v>1059.62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9">
        <f>D60-D61</f>
        <v>64431.320000000065</v>
      </c>
      <c r="E62" s="146">
        <f>E60-E61</f>
        <v>8389.61999999998</v>
      </c>
      <c r="F62" s="69">
        <f>F60-F61</f>
        <v>8301.730000000003</v>
      </c>
      <c r="G62" s="71">
        <f>G60-G61</f>
        <v>13275.080000000009</v>
      </c>
      <c r="H62" s="76">
        <f>H60-H61</f>
        <v>150.92000000000007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145">
        <f>53397.22+47539.96+240195.58+268849.04</f>
        <v>609981.8</v>
      </c>
      <c r="E63" s="145">
        <f>17771.76+10661.51+27792.61+1863.63+66712.22+1553.15</f>
        <v>126354.87999999999</v>
      </c>
      <c r="F63" s="145">
        <f>2639.44+2897.15+282.75+13903.3+235.75+13876.61</f>
        <v>33835</v>
      </c>
      <c r="G63" s="149">
        <f>5069.4+1718.46+4535.97+1537.64+17912.4+6179.93+22579.2+7808.66</f>
        <v>67341.66</v>
      </c>
      <c r="H63" s="149">
        <f>554.45+462.05</f>
        <v>1016.5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4468.180000000051</v>
      </c>
      <c r="E64" s="44">
        <f>E63-E60</f>
        <v>3355.829999999987</v>
      </c>
      <c r="F64" s="44">
        <f>F63-F60</f>
        <v>1052.3499999999985</v>
      </c>
      <c r="G64" s="44">
        <f>G63-G60</f>
        <v>-1697.7100000000064</v>
      </c>
      <c r="H64" s="44">
        <f>H63-H60</f>
        <v>-194.03999999999996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05" t="s">
        <v>146</v>
      </c>
      <c r="E65" s="106"/>
      <c r="F65" s="106"/>
      <c r="G65" s="106"/>
      <c r="H65" s="107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08" t="s">
        <v>146</v>
      </c>
      <c r="E66" s="109"/>
      <c r="F66" s="109"/>
      <c r="G66" s="109"/>
      <c r="H66" s="110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7" t="s">
        <v>101</v>
      </c>
      <c r="B68" s="98"/>
      <c r="C68" s="98"/>
      <c r="D68" s="98"/>
      <c r="E68" s="98"/>
      <c r="F68" s="98"/>
      <c r="G68" s="98"/>
      <c r="H68" s="111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9"/>
      <c r="F69" s="100"/>
      <c r="G69" s="101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9"/>
      <c r="F70" s="100"/>
      <c r="G70" s="101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9"/>
      <c r="F71" s="100"/>
      <c r="G71" s="101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08"/>
      <c r="F72" s="109"/>
      <c r="G72" s="110"/>
      <c r="H72" s="26">
        <f>D64+E64+F64+G64+H64</f>
        <v>6984.610000000031</v>
      </c>
    </row>
    <row r="73" spans="1:8" ht="25.5" customHeight="1" thickBot="1">
      <c r="A73" s="97" t="s">
        <v>107</v>
      </c>
      <c r="B73" s="98"/>
      <c r="C73" s="98"/>
      <c r="D73" s="98"/>
      <c r="E73" s="98"/>
      <c r="F73" s="98"/>
      <c r="G73" s="98"/>
      <c r="H73" s="111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9"/>
      <c r="F74" s="100"/>
      <c r="G74" s="101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34"/>
      <c r="F75" s="135"/>
      <c r="G75" s="13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1" t="s">
        <v>168</v>
      </c>
      <c r="F76" s="132"/>
      <c r="G76" s="132"/>
      <c r="H76" s="133"/>
    </row>
    <row r="77" ht="12.75">
      <c r="A77" s="1"/>
    </row>
    <row r="78" ht="12.75">
      <c r="A78" s="1"/>
    </row>
    <row r="79" spans="1:7" ht="27.75" customHeight="1">
      <c r="A79" s="78" t="s">
        <v>114</v>
      </c>
      <c r="B79" s="78"/>
      <c r="C79" s="78"/>
      <c r="D79" s="78"/>
      <c r="E79" s="78"/>
      <c r="F79" s="78"/>
      <c r="G79" s="78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7">
        <v>1</v>
      </c>
      <c r="B82" s="28" t="s">
        <v>67</v>
      </c>
      <c r="C82" s="102" t="s">
        <v>116</v>
      </c>
      <c r="D82" s="103"/>
      <c r="E82" s="104"/>
    </row>
    <row r="83" spans="1:5" ht="18.75" customHeight="1" thickBot="1">
      <c r="A83" s="29">
        <v>2</v>
      </c>
      <c r="B83" s="4" t="s">
        <v>117</v>
      </c>
      <c r="C83" s="102" t="s">
        <v>118</v>
      </c>
      <c r="D83" s="103"/>
      <c r="E83" s="104"/>
    </row>
    <row r="84" spans="1:5" ht="16.5" customHeight="1" thickBot="1">
      <c r="A84" s="29">
        <v>3</v>
      </c>
      <c r="B84" s="4" t="s">
        <v>119</v>
      </c>
      <c r="C84" s="102" t="s">
        <v>120</v>
      </c>
      <c r="D84" s="103"/>
      <c r="E84" s="104"/>
    </row>
    <row r="85" spans="1:5" ht="13.5" thickBot="1">
      <c r="A85" s="29">
        <v>4</v>
      </c>
      <c r="B85" s="4" t="s">
        <v>16</v>
      </c>
      <c r="C85" s="102" t="s">
        <v>121</v>
      </c>
      <c r="D85" s="103"/>
      <c r="E85" s="104"/>
    </row>
    <row r="86" spans="1:5" ht="24" customHeight="1" thickBot="1">
      <c r="A86" s="29">
        <v>5</v>
      </c>
      <c r="B86" s="4" t="s">
        <v>86</v>
      </c>
      <c r="C86" s="102" t="s">
        <v>122</v>
      </c>
      <c r="D86" s="103"/>
      <c r="E86" s="104"/>
    </row>
    <row r="87" spans="1:5" ht="21" customHeight="1" thickBot="1">
      <c r="A87" s="30">
        <v>6</v>
      </c>
      <c r="B87" s="31" t="s">
        <v>123</v>
      </c>
      <c r="C87" s="102" t="s">
        <v>124</v>
      </c>
      <c r="D87" s="103"/>
      <c r="E87" s="104"/>
    </row>
  </sheetData>
  <sheetProtection/>
  <mergeCells count="65"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2016-03-16T07:17:10Z</dcterms:modified>
  <cp:category/>
  <cp:version/>
  <cp:contentType/>
  <cp:contentStatus/>
</cp:coreProperties>
</file>