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<sst xmlns="http://schemas.openxmlformats.org/spreadsheetml/2006/main" count="288" uniqueCount="184">
  <si>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</si>
  <si>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</si>
  <si>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</si>
  <si>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</si>
  <si>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</si>
  <si>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</si>
  <si>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</si>
  <si>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</si>
  <si>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</si>
  <si>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</si>
  <si>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</si>
  <si>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</si>
  <si>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</si>
  <si>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</si>
  <si>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</si>
  <si>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</si>
  <si>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</si>
  <si>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</si>
  <si>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</si>
  <si>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</si>
  <si>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</si>
  <si>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</si>
  <si>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</si>
  <si>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</si>
  <si>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</si>
  <si>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</si>
  <si>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</si>
  <si>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</si>
  <si>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</si>
  <si>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</si>
  <si>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</si>
  <si>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</si>
  <si>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</si>
  <si>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</si>
  <si>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</si>
  <si>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</si>
  <si>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</si>
  <si>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</si>
  <si>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</si>
  <si>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</si>
  <si>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</si>
  <si>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</si>
  <si>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</si>
  <si>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</si>
  <si>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</si>
  <si>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</si>
  <si>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</si>
  <si>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</si>
  <si>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</si>
  <si>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</si>
  <si>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</si>
  <si>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</si>
  <si>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</si>
  <si>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</si>
  <si>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</si>
  <si>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</si>
  <si>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</si>
  <si>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</si>
  <si>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</si>
  <si>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</si>
  <si>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</si>
  <si>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</si>
  <si>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</si>
  <si>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</si>
  <si>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</si>
  <si>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</si>
  <si>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</si>
  <si>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</si>
  <si>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</si>
  <si>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</si>
  <si>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</si>
  <si>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</si>
  <si>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</si>
  <si>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</si>
  <si>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</si>
  <si>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</si>
  <si>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</si>
  <si>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</si>
  <si>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</si>
  <si>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</si>
  <si>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</si>
  <si>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</si>
  <si>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</si>
  <si>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</si>
  <si>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</si>
  <si>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</si>
  <si>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</si>
  <si>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</si>
  <si>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</si>
  <si>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</si>
  <si>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</si>
  <si>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</si>
  <si>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</si>
  <si>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</si>
  <si>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</si>
  <si>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</si>
  <si>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</si>
  <si>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</si>
  <si>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</si>
  <si>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</si>
  <si>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</si>
  <si>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</si>
  <si>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</si>
  <si>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</si>
  <si>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</si>
  <si>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</si>
  <si>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</si>
  <si>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</si>
  <si>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</si>
  <si>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</si>
  <si>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</si>
  <si>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</si>
  <si>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</si>
  <si>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</si>
  <si>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</si>
  <si>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</si>
  <si>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</si>
  <si>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</si>
  <si>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</si>
  <si>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</si>
  <si>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</si>
  <si>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</si>
  <si>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</si>
  <si>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</si>
  <si>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</si>
  <si>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</si>
  <si>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</si>
  <si>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</si>
  <si>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</si>
  <si>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</si>
  <si>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</si>
  <si>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</si>
  <si>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</si>
  <si>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</si>
  <si>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</si>
  <si>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</si>
  <si>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</si>
  <si>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</si>
  <si>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</si>
  <si>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</si>
  <si>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</si>
  <si>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</si>
  <si>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</si>
  <si>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</si>
  <si>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</si>
  <si>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</si>
  <si>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</si>
  <si>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</si>
  <si>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</si>
  <si>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</si>
  <si>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</si>
  <si>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</si>
  <si>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</si>
  <si>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</si>
  <si>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</si>
  <si>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</si>
  <si>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</si>
  <si>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</si>
  <si>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</si>
  <si>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</si>
  <si>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</si>
  <si>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</si>
  <si>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</si>
  <si>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</si>
  <si>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</si>
  <si>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</si>
  <si>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</si>
  <si>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</si>
  <si>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</si>
  <si>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</si>
  <si>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</si>
  <si>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</si>
  <si>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</si>
  <si>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</si>
  <si>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</si>
  <si>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</si>
  <si>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</si>
  <si>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</si>
  <si>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</si>
  <si>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85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</si>
  <si>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</si>
  <si>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</si>
  <si>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23</t>
  </si>
  <si>
    <t>кв.11,13,22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</si>
</sst>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1" fillId="0" borderId="32" xfId="0" applyFont="1" applyBorder="1" applyAlignment="1">
      <alignment wrapText="1"/>
    </xf>
    <xf numFmtId="0" fontId="50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5" borderId="32" xfId="0" applyFill="1" applyBorder="1" applyAlignment="1">
      <alignment vertical="center" wrapText="1"/>
    </xf>
    <xf numFmtId="0" fontId="0" fillId="35" borderId="32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2" xfId="0" applyFont="1" applyFill="1" applyBorder="1" applyAlignment="1">
      <alignment horizontal="center" vertical="top" wrapText="1"/>
    </xf>
    <xf numFmtId="0" fontId="0" fillId="37" borderId="43" xfId="0" applyFont="1" applyFill="1" applyBorder="1" applyAlignment="1">
      <alignment horizontal="center" vertical="top" wrapText="1"/>
    </xf>
    <xf numFmtId="0" fontId="0" fillId="37" borderId="44" xfId="0" applyFont="1" applyFill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2" fillId="0" borderId="47" xfId="0" applyFont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3">
          <cell r="Z153">
            <v>250.07000000000005</v>
          </cell>
        </row>
        <row r="173">
          <cell r="Z173">
            <v>263.16999999999996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4" t="s">
        <v>179</v>
      </c>
      <c r="B1" s="114"/>
      <c r="C1" s="114"/>
      <c r="D1" s="114"/>
      <c r="E1" s="114"/>
      <c r="F1" s="114"/>
      <c r="G1" s="114"/>
      <c r="H1" s="11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1"/>
      <c r="E3" s="152"/>
      <c r="F3" s="15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5"/>
      <c r="E4" s="116"/>
      <c r="F4" s="11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8"/>
      <c r="E5" s="119"/>
      <c r="F5" s="12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1"/>
      <c r="E6" s="122"/>
      <c r="F6" s="123"/>
      <c r="G6" s="35">
        <v>43100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39" t="s">
        <v>0</v>
      </c>
      <c r="B8" s="38" t="s">
        <v>1</v>
      </c>
      <c r="C8" s="40" t="s">
        <v>2</v>
      </c>
      <c r="D8" s="154" t="s">
        <v>3</v>
      </c>
      <c r="E8" s="155"/>
      <c r="F8" s="156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1" t="s">
        <v>15</v>
      </c>
      <c r="E9" s="152"/>
      <c r="F9" s="16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1" t="s">
        <v>18</v>
      </c>
      <c r="E10" s="152"/>
      <c r="F10" s="162"/>
      <c r="G10" s="63">
        <v>61908.28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1" t="s">
        <v>20</v>
      </c>
      <c r="E11" s="152"/>
      <c r="F11" s="162"/>
      <c r="G11" s="64">
        <v>74968.42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24" t="s">
        <v>23</v>
      </c>
      <c r="E12" s="125"/>
      <c r="F12" s="126"/>
      <c r="G12" s="62">
        <f>G13+G14+G20+G21+G22+G23</f>
        <v>278017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v>39009.8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65">
        <v>31004.18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65">
        <v>26987.96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66">
        <v>15439.42</v>
      </c>
      <c r="H16" s="48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5">
        <v>9062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61908.28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5">
        <f>G18+G15-G17</f>
        <v>79834.23999999999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9" t="s">
        <v>32</v>
      </c>
      <c r="E20" s="170"/>
      <c r="F20" s="171"/>
      <c r="G20" s="65">
        <v>56040.38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61" t="s">
        <v>151</v>
      </c>
      <c r="E21" s="152"/>
      <c r="F21" s="162"/>
      <c r="G21" s="64">
        <v>47306.9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61" t="s">
        <v>152</v>
      </c>
      <c r="E22" s="152"/>
      <c r="F22" s="162"/>
      <c r="G22" s="64">
        <v>11935.5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3" t="s">
        <v>153</v>
      </c>
      <c r="E23" s="164"/>
      <c r="F23" s="165"/>
      <c r="G23" s="64">
        <v>92720.24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61" t="s">
        <v>35</v>
      </c>
      <c r="E24" s="152"/>
      <c r="F24" s="162"/>
      <c r="G24" s="67">
        <f>G25+G26+G27+G28+G29+G30</f>
        <v>237547.42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4">
        <v>237547.42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08" t="s">
        <v>166</v>
      </c>
      <c r="E30" s="109"/>
      <c r="F30" s="110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08" t="s">
        <v>51</v>
      </c>
      <c r="E31" s="109"/>
      <c r="F31" s="110"/>
      <c r="G31" s="68">
        <f>G24+G10</f>
        <v>299455.7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8" t="s">
        <v>53</v>
      </c>
      <c r="E32" s="109"/>
      <c r="F32" s="11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8" t="s">
        <v>55</v>
      </c>
      <c r="E33" s="109"/>
      <c r="F33" s="110"/>
      <c r="G33" s="75">
        <f>G19</f>
        <v>79834.23999999999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8" t="s">
        <v>57</v>
      </c>
      <c r="E34" s="109"/>
      <c r="F34" s="110"/>
      <c r="G34" s="48">
        <f>G11+G12-G24</f>
        <v>115437.99999999997</v>
      </c>
      <c r="H34" s="48"/>
    </row>
    <row r="35" spans="1:8" ht="38.25" customHeight="1" thickBot="1">
      <c r="A35" s="111" t="s">
        <v>58</v>
      </c>
      <c r="B35" s="112"/>
      <c r="C35" s="112"/>
      <c r="D35" s="112"/>
      <c r="E35" s="112"/>
      <c r="F35" s="158"/>
      <c r="G35" s="112"/>
      <c r="H35" s="16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9062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2.68</v>
      </c>
      <c r="F38" s="82" t="s">
        <v>136</v>
      </c>
      <c r="G38" s="59">
        <v>3810334293</v>
      </c>
      <c r="H38" s="60">
        <f>G13</f>
        <v>39009.8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56040.38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47306.9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11935.5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92720.24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72"/>
      <c r="G43" s="110"/>
      <c r="H43" s="60">
        <f>SUM(H37:H42)</f>
        <v>256074.82</v>
      </c>
    </row>
    <row r="44" spans="1:8" ht="19.5" customHeight="1" thickBot="1">
      <c r="A44" s="111" t="s">
        <v>64</v>
      </c>
      <c r="B44" s="112"/>
      <c r="C44" s="112"/>
      <c r="D44" s="112"/>
      <c r="E44" s="112"/>
      <c r="F44" s="112"/>
      <c r="G44" s="112"/>
      <c r="H44" s="113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06" t="s">
        <v>141</v>
      </c>
      <c r="E45" s="107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06" t="s">
        <v>69</v>
      </c>
      <c r="E46" s="107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06" t="s">
        <v>71</v>
      </c>
      <c r="E47" s="107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06" t="s">
        <v>73</v>
      </c>
      <c r="E48" s="107"/>
      <c r="F48" s="55">
        <v>0</v>
      </c>
      <c r="G48" s="50"/>
      <c r="H48" s="48"/>
    </row>
    <row r="49" spans="1:8" ht="18.75" customHeight="1" thickBot="1">
      <c r="A49" s="103" t="s">
        <v>74</v>
      </c>
      <c r="B49" s="104"/>
      <c r="C49" s="104"/>
      <c r="D49" s="104"/>
      <c r="E49" s="104"/>
      <c r="F49" s="104"/>
      <c r="G49" s="104"/>
      <c r="H49" s="105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06" t="s">
        <v>15</v>
      </c>
      <c r="E50" s="107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06" t="s">
        <v>18</v>
      </c>
      <c r="E51" s="107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06" t="s">
        <v>20</v>
      </c>
      <c r="E52" s="107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06" t="s">
        <v>53</v>
      </c>
      <c r="E53" s="107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06" t="s">
        <v>55</v>
      </c>
      <c r="E54" s="107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39" t="s">
        <v>57</v>
      </c>
      <c r="E55" s="140"/>
      <c r="F55" s="56">
        <f>D62+E62+F62+G62+H62</f>
        <v>107532.89000000001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438.9645132548943</v>
      </c>
      <c r="E59" s="78">
        <f>E60/140.38</f>
        <v>612.8249038324548</v>
      </c>
      <c r="F59" s="78">
        <f>F60/14.34</f>
        <v>1485.2203626220364</v>
      </c>
      <c r="G59" s="79">
        <f>G60/22.34</f>
        <v>1968.8334825425245</v>
      </c>
      <c r="H59" s="80">
        <f>H60/0.99</f>
        <v>2567.5252525252527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719304.81</v>
      </c>
      <c r="E60" s="65">
        <v>86028.36</v>
      </c>
      <c r="F60" s="65">
        <v>21298.06</v>
      </c>
      <c r="G60" s="74">
        <v>43983.74</v>
      </c>
      <c r="H60" s="70">
        <v>2541.85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644921.68</v>
      </c>
      <c r="E61" s="65">
        <v>67104.29</v>
      </c>
      <c r="F61" s="65">
        <v>16917.75</v>
      </c>
      <c r="G61" s="71">
        <v>34751.43</v>
      </c>
      <c r="H61" s="71">
        <v>1928.78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74383.13</v>
      </c>
      <c r="E62" s="78">
        <f>E60-E61</f>
        <v>18924.070000000007</v>
      </c>
      <c r="F62" s="78">
        <f>F60-F61</f>
        <v>4380.310000000001</v>
      </c>
      <c r="G62" s="80">
        <f>G60-G61</f>
        <v>9232.309999999998</v>
      </c>
      <c r="H62" s="80">
        <f>H60-H61</f>
        <v>613.0699999999999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719628.34</v>
      </c>
      <c r="E63" s="72">
        <v>92371.44</v>
      </c>
      <c r="F63" s="72">
        <v>22137.87</v>
      </c>
      <c r="G63" s="73">
        <v>46151.28</v>
      </c>
      <c r="H63" s="73">
        <v>2541.85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323.5299999999115</v>
      </c>
      <c r="E64" s="43">
        <f>E63-E60</f>
        <v>6343.080000000002</v>
      </c>
      <c r="F64" s="43">
        <f>F63-F60</f>
        <v>839.8099999999977</v>
      </c>
      <c r="G64" s="43">
        <f>G63-G60</f>
        <v>2167.540000000001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0" t="s">
        <v>145</v>
      </c>
      <c r="E65" s="131"/>
      <c r="F65" s="131"/>
      <c r="G65" s="131"/>
      <c r="H65" s="13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3" t="s">
        <v>145</v>
      </c>
      <c r="E66" s="134"/>
      <c r="F66" s="134"/>
      <c r="G66" s="134"/>
      <c r="H66" s="13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11" t="s">
        <v>101</v>
      </c>
      <c r="B68" s="112"/>
      <c r="C68" s="112"/>
      <c r="D68" s="112"/>
      <c r="E68" s="112"/>
      <c r="F68" s="112"/>
      <c r="G68" s="112"/>
      <c r="H68" s="113"/>
    </row>
    <row r="69" spans="1:8" ht="45" customHeight="1" thickBot="1">
      <c r="A69" s="95" t="s">
        <v>102</v>
      </c>
      <c r="B69" s="95" t="s">
        <v>66</v>
      </c>
      <c r="C69" s="96" t="s">
        <v>67</v>
      </c>
      <c r="D69" s="95" t="s">
        <v>66</v>
      </c>
      <c r="E69" s="145" t="s">
        <v>182</v>
      </c>
      <c r="F69" s="146"/>
      <c r="G69" s="147"/>
      <c r="H69" s="97">
        <v>23</v>
      </c>
    </row>
    <row r="70" spans="1:8" ht="45" customHeight="1" thickBot="1">
      <c r="A70" s="95" t="s">
        <v>103</v>
      </c>
      <c r="B70" s="95" t="s">
        <v>69</v>
      </c>
      <c r="C70" s="96" t="s">
        <v>67</v>
      </c>
      <c r="D70" s="95" t="s">
        <v>69</v>
      </c>
      <c r="E70" s="145"/>
      <c r="F70" s="146"/>
      <c r="G70" s="147"/>
      <c r="H70" s="97">
        <v>23</v>
      </c>
    </row>
    <row r="71" spans="1:8" ht="66.75" customHeight="1" thickBot="1">
      <c r="A71" s="95" t="s">
        <v>104</v>
      </c>
      <c r="B71" s="95" t="s">
        <v>71</v>
      </c>
      <c r="C71" s="96" t="s">
        <v>105</v>
      </c>
      <c r="D71" s="95" t="s">
        <v>71</v>
      </c>
      <c r="E71" s="145"/>
      <c r="F71" s="146"/>
      <c r="G71" s="147"/>
      <c r="H71" s="97">
        <v>0</v>
      </c>
    </row>
    <row r="72" spans="1:8" ht="46.5" customHeight="1" thickBot="1">
      <c r="A72" s="95" t="s">
        <v>106</v>
      </c>
      <c r="B72" s="95" t="s">
        <v>73</v>
      </c>
      <c r="C72" s="96" t="s">
        <v>16</v>
      </c>
      <c r="D72" s="95" t="s">
        <v>73</v>
      </c>
      <c r="E72" s="136"/>
      <c r="F72" s="137"/>
      <c r="G72" s="138"/>
      <c r="H72" s="97">
        <f>D64+E64+F64+G64+H64</f>
        <v>9673.959999999912</v>
      </c>
    </row>
    <row r="73" spans="1:8" ht="25.5" customHeight="1" thickBot="1">
      <c r="A73" s="111" t="s">
        <v>107</v>
      </c>
      <c r="B73" s="112"/>
      <c r="C73" s="112"/>
      <c r="D73" s="112"/>
      <c r="E73" s="112"/>
      <c r="F73" s="112"/>
      <c r="G73" s="112"/>
      <c r="H73" s="113"/>
    </row>
    <row r="74" spans="1:8" ht="54.75" customHeight="1" thickBot="1">
      <c r="A74" s="98" t="s">
        <v>108</v>
      </c>
      <c r="B74" s="98" t="s">
        <v>109</v>
      </c>
      <c r="C74" s="99" t="s">
        <v>67</v>
      </c>
      <c r="D74" s="98" t="s">
        <v>109</v>
      </c>
      <c r="E74" s="166" t="s">
        <v>183</v>
      </c>
      <c r="F74" s="167"/>
      <c r="G74" s="168"/>
      <c r="H74" s="100">
        <v>3</v>
      </c>
    </row>
    <row r="75" spans="1:8" ht="26.25" thickBot="1">
      <c r="A75" s="98" t="s">
        <v>110</v>
      </c>
      <c r="B75" s="98" t="s">
        <v>111</v>
      </c>
      <c r="C75" s="99" t="s">
        <v>67</v>
      </c>
      <c r="D75" s="98" t="s">
        <v>111</v>
      </c>
      <c r="E75" s="148"/>
      <c r="F75" s="149"/>
      <c r="G75" s="150"/>
      <c r="H75" s="101"/>
    </row>
    <row r="76" spans="1:8" ht="59.25" customHeight="1" thickBot="1">
      <c r="A76" s="98" t="s">
        <v>112</v>
      </c>
      <c r="B76" s="98" t="s">
        <v>113</v>
      </c>
      <c r="C76" s="99" t="s">
        <v>16</v>
      </c>
      <c r="D76" s="102" t="s">
        <v>113</v>
      </c>
      <c r="E76" s="142" t="s">
        <v>167</v>
      </c>
      <c r="F76" s="143"/>
      <c r="G76" s="143"/>
      <c r="H76" s="144"/>
    </row>
    <row r="77" ht="12.75">
      <c r="A77" s="1"/>
    </row>
    <row r="78" ht="12.75">
      <c r="A78" s="1"/>
    </row>
    <row r="79" spans="1:8" ht="38.25" customHeight="1">
      <c r="A79" s="141" t="s">
        <v>172</v>
      </c>
      <c r="B79" s="141"/>
      <c r="C79" s="141"/>
      <c r="D79" s="141"/>
      <c r="E79" s="141"/>
      <c r="F79" s="141"/>
      <c r="G79" s="141"/>
      <c r="H79" s="14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27" t="s">
        <v>115</v>
      </c>
      <c r="D82" s="128"/>
      <c r="E82" s="129"/>
    </row>
    <row r="83" spans="1:5" ht="18.75" customHeight="1" thickBot="1">
      <c r="A83" s="28">
        <v>2</v>
      </c>
      <c r="B83" s="4" t="s">
        <v>116</v>
      </c>
      <c r="C83" s="127" t="s">
        <v>117</v>
      </c>
      <c r="D83" s="128"/>
      <c r="E83" s="129"/>
    </row>
    <row r="84" spans="1:5" ht="16.5" customHeight="1" thickBot="1">
      <c r="A84" s="28">
        <v>3</v>
      </c>
      <c r="B84" s="4" t="s">
        <v>118</v>
      </c>
      <c r="C84" s="127" t="s">
        <v>119</v>
      </c>
      <c r="D84" s="128"/>
      <c r="E84" s="129"/>
    </row>
    <row r="85" spans="1:5" ht="13.5" thickBot="1">
      <c r="A85" s="28">
        <v>4</v>
      </c>
      <c r="B85" s="4" t="s">
        <v>16</v>
      </c>
      <c r="C85" s="127" t="s">
        <v>120</v>
      </c>
      <c r="D85" s="128"/>
      <c r="E85" s="129"/>
    </row>
    <row r="86" spans="1:5" ht="24" customHeight="1" thickBot="1">
      <c r="A86" s="28">
        <v>5</v>
      </c>
      <c r="B86" s="4" t="s">
        <v>86</v>
      </c>
      <c r="C86" s="127" t="s">
        <v>121</v>
      </c>
      <c r="D86" s="128"/>
      <c r="E86" s="129"/>
    </row>
    <row r="87" spans="1:5" ht="21" customHeight="1" thickBot="1">
      <c r="A87" s="29">
        <v>6</v>
      </c>
      <c r="B87" s="30" t="s">
        <v>122</v>
      </c>
      <c r="C87" s="127" t="s">
        <v>123</v>
      </c>
      <c r="D87" s="128"/>
      <c r="E87" s="129"/>
    </row>
    <row r="88" spans="2:3" ht="15">
      <c r="B88" s="173" t="s">
        <v>173</v>
      </c>
      <c r="C88" s="173"/>
    </row>
    <row r="89" spans="2:6" ht="72">
      <c r="B89" s="85" t="s">
        <v>174</v>
      </c>
      <c r="C89" s="88" t="s">
        <v>180</v>
      </c>
      <c r="D89" s="89" t="s">
        <v>175</v>
      </c>
      <c r="E89" s="90" t="s">
        <v>176</v>
      </c>
      <c r="F89" s="91" t="s">
        <v>181</v>
      </c>
    </row>
    <row r="90" spans="2:6" ht="22.5">
      <c r="B90" s="86" t="s">
        <v>177</v>
      </c>
      <c r="C90" s="87">
        <f>'[1]Report'!$Z$173</f>
        <v>263.16999999999996</v>
      </c>
      <c r="D90" s="92">
        <v>4078.78</v>
      </c>
      <c r="E90" s="93">
        <v>2980.16</v>
      </c>
      <c r="F90" s="94">
        <f>C90+E90</f>
        <v>3243.33</v>
      </c>
    </row>
    <row r="91" spans="2:6" ht="22.5">
      <c r="B91" s="86" t="s">
        <v>178</v>
      </c>
      <c r="C91" s="87">
        <f>'[1]Report'!$Z$153</f>
        <v>250.07000000000005</v>
      </c>
      <c r="D91" s="92">
        <v>4084.69</v>
      </c>
      <c r="E91" s="93">
        <v>2986.46</v>
      </c>
      <c r="F91" s="94">
        <f>C91+E91</f>
        <v>3236.53</v>
      </c>
    </row>
  </sheetData>
  <sheetProtection/>
  <mergeCells count="66">
    <mergeCell ref="B88:C88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2018-03-13T07:27:42Z</dcterms:modified>
  <cp:category/>
  <cp:version/>
  <cp:contentType/>
  <cp:contentStatus/>
</cp:coreProperties>
</file>