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<sst xmlns="http://schemas.openxmlformats.org/spreadsheetml/2006/main" count="288" uniqueCount="184">
  <si>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</si>
  <si>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</si>
  <si>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</si>
  <si>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</si>
  <si>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</si>
  <si>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</si>
  <si>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</si>
  <si>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</si>
  <si>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</si>
  <si>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</si>
  <si>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</si>
  <si>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</si>
  <si>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</si>
  <si>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</si>
  <si>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</si>
  <si>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</si>
  <si>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</si>
  <si>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</si>
  <si>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</si>
  <si>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</si>
  <si>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</si>
  <si>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</si>
  <si>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</si>
  <si>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</si>
  <si>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</si>
  <si>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</si>
  <si>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</si>
  <si>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</si>
  <si>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</si>
  <si>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</si>
  <si>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</si>
  <si>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</si>
  <si>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</si>
  <si>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</si>
  <si>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</si>
  <si>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</si>
  <si>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</si>
  <si>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</si>
  <si>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</si>
  <si>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</si>
  <si>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</si>
  <si>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</si>
  <si>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</si>
  <si>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</si>
  <si>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</si>
  <si>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</si>
  <si>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</si>
  <si>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</si>
  <si>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</si>
  <si>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</si>
  <si>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</si>
  <si>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</si>
  <si>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</si>
  <si>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</si>
  <si>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</si>
  <si>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</si>
  <si>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</si>
  <si>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</si>
  <si>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</si>
  <si>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</si>
  <si>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</si>
  <si>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</si>
  <si>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</si>
  <si>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</si>
  <si>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</si>
  <si>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</si>
  <si>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</si>
  <si>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</si>
  <si>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</si>
  <si>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</si>
  <si>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</si>
  <si>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</si>
  <si>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</si>
  <si>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</si>
  <si>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</si>
  <si>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</si>
  <si>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</si>
  <si>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</si>
  <si>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</si>
  <si>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</si>
  <si>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</si>
  <si>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</si>
  <si>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</si>
  <si>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</si>
  <si>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</si>
  <si>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</si>
  <si>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</si>
  <si>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</si>
  <si>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</si>
  <si>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</si>
  <si>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</si>
  <si>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</si>
  <si>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</si>
  <si>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</si>
  <si>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</si>
  <si>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</si>
  <si>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</si>
  <si>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</si>
  <si>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</si>
  <si>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</si>
  <si>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</si>
  <si>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</si>
  <si>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</si>
  <si>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</si>
  <si>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</si>
  <si>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</si>
  <si>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</si>
  <si>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</si>
  <si>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</si>
  <si>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</si>
  <si>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</si>
  <si>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</si>
  <si>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</si>
  <si>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</si>
  <si>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</si>
  <si>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</si>
  <si>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</si>
  <si>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</si>
  <si>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</si>
  <si>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</si>
  <si>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</si>
  <si>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</si>
  <si>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</si>
  <si>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</si>
  <si>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</si>
  <si>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</si>
  <si>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</si>
  <si>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</si>
  <si>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</si>
  <si>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</si>
  <si>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</si>
  <si>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</si>
  <si>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</si>
  <si>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</si>
  <si>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</si>
  <si>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</si>
  <si>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</si>
  <si>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</si>
  <si>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</si>
  <si>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</si>
  <si>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</si>
  <si>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</si>
  <si>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</si>
  <si>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</si>
  <si>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</si>
  <si>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</si>
  <si>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</si>
  <si>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</si>
  <si>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</si>
  <si>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</si>
  <si>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</si>
  <si>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</si>
  <si>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</si>
  <si>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</si>
  <si>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</si>
  <si>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</si>
  <si>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</si>
  <si>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</si>
  <si>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</si>
  <si>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</si>
  <si>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</si>
  <si>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</si>
  <si>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</si>
  <si>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</si>
  <si>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</si>
  <si>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</si>
  <si>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</si>
  <si>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</si>
  <si>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</si>
  <si>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</si>
  <si>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</si>
  <si>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</si>
  <si>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</si>
  <si>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</si>
  <si>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</si>
  <si>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</si>
  <si>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</si>
  <si>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д.8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</si>
  <si>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</si>
  <si>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</si>
  <si>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</si>
  <si>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</si>
  <si>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12</t>
  </si>
  <si>
    <t>кв.11,12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</si>
</sst>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vertical="top" wrapText="1"/>
    </xf>
    <xf numFmtId="0" fontId="0" fillId="26" borderId="32" xfId="0" applyFill="1" applyBorder="1" applyAlignment="1">
      <alignment wrapText="1"/>
    </xf>
    <xf numFmtId="0" fontId="0" fillId="26" borderId="32" xfId="0" applyFill="1" applyBorder="1" applyAlignment="1">
      <alignment/>
    </xf>
    <xf numFmtId="0" fontId="0" fillId="0" borderId="32" xfId="0" applyFill="1" applyBorder="1" applyAlignment="1">
      <alignment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3">
          <cell r="X163">
            <v>18265.32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9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177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3"/>
      <c r="E3" s="114"/>
      <c r="F3" s="11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43100</v>
      </c>
      <c r="H6" s="5"/>
    </row>
    <row r="7" spans="1:8" ht="38.25" customHeight="1" thickBot="1">
      <c r="A7" s="119" t="s">
        <v>13</v>
      </c>
      <c r="B7" s="120"/>
      <c r="C7" s="120"/>
      <c r="D7" s="121"/>
      <c r="E7" s="121"/>
      <c r="F7" s="121"/>
      <c r="G7" s="120"/>
      <c r="H7" s="122"/>
    </row>
    <row r="8" spans="1:8" ht="33" customHeight="1" thickBot="1">
      <c r="A8" s="40" t="s">
        <v>0</v>
      </c>
      <c r="B8" s="39" t="s">
        <v>1</v>
      </c>
      <c r="C8" s="41" t="s">
        <v>2</v>
      </c>
      <c r="D8" s="116" t="s">
        <v>3</v>
      </c>
      <c r="E8" s="117"/>
      <c r="F8" s="11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14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14"/>
      <c r="F10" s="124"/>
      <c r="G10" s="64">
        <v>52584.45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14"/>
      <c r="F11" s="124"/>
      <c r="G11" s="65">
        <v>61805.95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158556.24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2"/>
      <c r="G13" s="66">
        <v>21266.4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2"/>
      <c r="G14" s="66">
        <f>'[1]Report'!$X$163</f>
        <v>18265.32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2"/>
      <c r="G15" s="66">
        <v>15870.15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2"/>
      <c r="G16" s="83">
        <v>11431.86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2"/>
      <c r="G17" s="66">
        <v>3407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2"/>
      <c r="G18" s="14">
        <f>G10</f>
        <v>52584.45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2"/>
      <c r="G19" s="75">
        <f>G18+G15-G17</f>
        <v>65047.59999999999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6">
        <v>29498.76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3" t="s">
        <v>151</v>
      </c>
      <c r="E21" s="114"/>
      <c r="F21" s="124"/>
      <c r="G21" s="65">
        <v>27869.88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3" t="s">
        <v>152</v>
      </c>
      <c r="E22" s="114"/>
      <c r="F22" s="124"/>
      <c r="G22" s="65">
        <v>7031.76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5" t="s">
        <v>153</v>
      </c>
      <c r="E23" s="156"/>
      <c r="F23" s="157"/>
      <c r="G23" s="65">
        <v>54624.12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3" t="s">
        <v>35</v>
      </c>
      <c r="E24" s="114"/>
      <c r="F24" s="124"/>
      <c r="G24" s="67">
        <f>G25+G26+G27+G28+G29+G30</f>
        <v>134778.47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7" t="s">
        <v>38</v>
      </c>
      <c r="E25" s="108"/>
      <c r="F25" s="109"/>
      <c r="G25" s="83">
        <v>134778.47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2"/>
      <c r="G27" s="83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2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2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10" t="s">
        <v>166</v>
      </c>
      <c r="E30" s="111"/>
      <c r="F30" s="112"/>
      <c r="G30" s="66">
        <v>0</v>
      </c>
      <c r="H30" s="49"/>
      <c r="I30" s="80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10" t="s">
        <v>51</v>
      </c>
      <c r="E31" s="111"/>
      <c r="F31" s="112"/>
      <c r="G31" s="68">
        <f>G24+G10</f>
        <v>187362.91999999998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0" t="s">
        <v>53</v>
      </c>
      <c r="E32" s="111"/>
      <c r="F32" s="11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0" t="s">
        <v>55</v>
      </c>
      <c r="E33" s="111"/>
      <c r="F33" s="112"/>
      <c r="G33" s="75">
        <f>G19</f>
        <v>65047.59999999999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0" t="s">
        <v>57</v>
      </c>
      <c r="E34" s="111"/>
      <c r="F34" s="112"/>
      <c r="G34" s="49">
        <f>G11+G12-G24</f>
        <v>85583.72</v>
      </c>
      <c r="H34" s="49"/>
    </row>
    <row r="35" spans="1:8" ht="38.25" customHeight="1" thickBot="1">
      <c r="A35" s="134" t="s">
        <v>58</v>
      </c>
      <c r="B35" s="135"/>
      <c r="C35" s="135"/>
      <c r="D35" s="135"/>
      <c r="E35" s="135"/>
      <c r="F35" s="120"/>
      <c r="G35" s="135"/>
      <c r="H35" s="12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3407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6">
        <v>2.48</v>
      </c>
      <c r="F38" s="81" t="s">
        <v>136</v>
      </c>
      <c r="G38" s="60">
        <v>3810334293</v>
      </c>
      <c r="H38" s="61">
        <f>G13</f>
        <v>21266.4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2" t="s">
        <v>137</v>
      </c>
      <c r="G39" s="60">
        <v>3848000155</v>
      </c>
      <c r="H39" s="61">
        <f>G20</f>
        <v>29498.76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3.44</v>
      </c>
      <c r="F40" s="82" t="s">
        <v>138</v>
      </c>
      <c r="G40" s="60">
        <v>3837003965</v>
      </c>
      <c r="H40" s="61">
        <f>G21</f>
        <v>27869.88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7031.76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54624.12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4"/>
      <c r="G43" s="112"/>
      <c r="H43" s="61">
        <f>SUM(H37:H42)</f>
        <v>143697.92</v>
      </c>
    </row>
    <row r="44" spans="1:8" ht="19.5" customHeight="1" thickBot="1">
      <c r="A44" s="134" t="s">
        <v>64</v>
      </c>
      <c r="B44" s="135"/>
      <c r="C44" s="135"/>
      <c r="D44" s="135"/>
      <c r="E44" s="135"/>
      <c r="F44" s="135"/>
      <c r="G44" s="135"/>
      <c r="H44" s="13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44" t="s">
        <v>141</v>
      </c>
      <c r="E45" s="145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44" t="s">
        <v>69</v>
      </c>
      <c r="E46" s="145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44" t="s">
        <v>71</v>
      </c>
      <c r="E47" s="145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44" t="s">
        <v>73</v>
      </c>
      <c r="E48" s="145"/>
      <c r="F48" s="56">
        <v>0</v>
      </c>
      <c r="G48" s="51"/>
      <c r="H48" s="49"/>
    </row>
    <row r="49" spans="1:8" ht="18.75" customHeight="1" thickBot="1">
      <c r="A49" s="148" t="s">
        <v>74</v>
      </c>
      <c r="B49" s="149"/>
      <c r="C49" s="149"/>
      <c r="D49" s="149"/>
      <c r="E49" s="149"/>
      <c r="F49" s="149"/>
      <c r="G49" s="149"/>
      <c r="H49" s="15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44" t="s">
        <v>15</v>
      </c>
      <c r="E50" s="145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44" t="s">
        <v>18</v>
      </c>
      <c r="E51" s="145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44" t="s">
        <v>20</v>
      </c>
      <c r="E52" s="145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44" t="s">
        <v>53</v>
      </c>
      <c r="E53" s="145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44" t="s">
        <v>55</v>
      </c>
      <c r="E54" s="145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6" t="s">
        <v>57</v>
      </c>
      <c r="E55" s="147"/>
      <c r="F55" s="57">
        <f>D62+E62+F62+G62+H62</f>
        <v>81880.63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69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3">
        <f>D60/1638.64</f>
        <v>258.72209881365035</v>
      </c>
      <c r="E59" s="93">
        <f>E60/140.38</f>
        <v>381.071733865223</v>
      </c>
      <c r="F59" s="93">
        <f>F60/14.34</f>
        <v>862.8919107391912</v>
      </c>
      <c r="G59" s="94">
        <f>G60/22.34</f>
        <v>1179.383169203223</v>
      </c>
      <c r="H59" s="95">
        <f>H60/0.99</f>
        <v>1028.7878787878788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423952.38</v>
      </c>
      <c r="E60" s="66">
        <v>53494.85</v>
      </c>
      <c r="F60" s="66">
        <v>12373.87</v>
      </c>
      <c r="G60" s="74">
        <v>26347.42</v>
      </c>
      <c r="H60" s="70">
        <v>1018.5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364308.32</v>
      </c>
      <c r="E61" s="66">
        <v>39535.38</v>
      </c>
      <c r="F61" s="66">
        <v>9470.66</v>
      </c>
      <c r="G61" s="71">
        <v>21255.69</v>
      </c>
      <c r="H61" s="71">
        <v>736.34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59644.06</v>
      </c>
      <c r="E62" s="78">
        <f>E60-E61</f>
        <v>13959.470000000001</v>
      </c>
      <c r="F62" s="78">
        <f>F60-F61</f>
        <v>2903.210000000001</v>
      </c>
      <c r="G62" s="79">
        <f>G60-G61</f>
        <v>5091.73</v>
      </c>
      <c r="H62" s="79">
        <f>H60-H61</f>
        <v>282.15999999999997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423952.38</v>
      </c>
      <c r="E63" s="72">
        <v>58160.29</v>
      </c>
      <c r="F63" s="72">
        <v>13106.68</v>
      </c>
      <c r="G63" s="73">
        <v>28085.29</v>
      </c>
      <c r="H63" s="73">
        <v>1018.5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4665.440000000002</v>
      </c>
      <c r="F64" s="44">
        <f>F63-F60</f>
        <v>732.8099999999995</v>
      </c>
      <c r="G64" s="44">
        <f>G63-G60</f>
        <v>1737.8700000000026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8" t="s">
        <v>145</v>
      </c>
      <c r="E65" s="129"/>
      <c r="F65" s="129"/>
      <c r="G65" s="129"/>
      <c r="H65" s="13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1" t="s">
        <v>145</v>
      </c>
      <c r="E66" s="132"/>
      <c r="F66" s="132"/>
      <c r="G66" s="132"/>
      <c r="H66" s="13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34" t="s">
        <v>101</v>
      </c>
      <c r="B68" s="135"/>
      <c r="C68" s="135"/>
      <c r="D68" s="135"/>
      <c r="E68" s="135"/>
      <c r="F68" s="135"/>
      <c r="G68" s="135"/>
      <c r="H68" s="13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0" t="s">
        <v>182</v>
      </c>
      <c r="F69" s="111"/>
      <c r="G69" s="112"/>
      <c r="H69" s="26">
        <v>12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0"/>
      <c r="F70" s="111"/>
      <c r="G70" s="112"/>
      <c r="H70" s="26">
        <v>12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0"/>
      <c r="F71" s="111"/>
      <c r="G71" s="112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1"/>
      <c r="F72" s="132"/>
      <c r="G72" s="133"/>
      <c r="H72" s="26">
        <f>D64+E64+F64+G64+H64</f>
        <v>7136.120000000004</v>
      </c>
    </row>
    <row r="73" spans="1:8" ht="25.5" customHeight="1" thickBot="1">
      <c r="A73" s="134" t="s">
        <v>107</v>
      </c>
      <c r="B73" s="135"/>
      <c r="C73" s="135"/>
      <c r="D73" s="135"/>
      <c r="E73" s="135"/>
      <c r="F73" s="135"/>
      <c r="G73" s="135"/>
      <c r="H73" s="13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0" t="s">
        <v>183</v>
      </c>
      <c r="F74" s="111"/>
      <c r="G74" s="112"/>
      <c r="H74" s="5">
        <v>2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8" t="s">
        <v>167</v>
      </c>
      <c r="F76" s="139"/>
      <c r="G76" s="139"/>
      <c r="H76" s="140"/>
    </row>
    <row r="77" ht="12.75">
      <c r="A77" s="1"/>
    </row>
    <row r="78" ht="12.75">
      <c r="A78" s="1"/>
    </row>
    <row r="79" spans="1:8" ht="38.25" customHeight="1">
      <c r="A79" s="137" t="s">
        <v>172</v>
      </c>
      <c r="B79" s="137"/>
      <c r="C79" s="137"/>
      <c r="D79" s="137"/>
      <c r="E79" s="137"/>
      <c r="F79" s="137"/>
      <c r="G79" s="137"/>
      <c r="H79" s="13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5" t="s">
        <v>115</v>
      </c>
      <c r="D82" s="126"/>
      <c r="E82" s="127"/>
    </row>
    <row r="83" spans="1:5" ht="18.75" customHeight="1" thickBot="1">
      <c r="A83" s="29">
        <v>2</v>
      </c>
      <c r="B83" s="4" t="s">
        <v>116</v>
      </c>
      <c r="C83" s="125" t="s">
        <v>117</v>
      </c>
      <c r="D83" s="126"/>
      <c r="E83" s="127"/>
    </row>
    <row r="84" spans="1:5" ht="16.5" customHeight="1" thickBot="1">
      <c r="A84" s="29">
        <v>3</v>
      </c>
      <c r="B84" s="4" t="s">
        <v>118</v>
      </c>
      <c r="C84" s="125" t="s">
        <v>119</v>
      </c>
      <c r="D84" s="126"/>
      <c r="E84" s="127"/>
    </row>
    <row r="85" spans="1:5" ht="13.5" thickBot="1">
      <c r="A85" s="29">
        <v>4</v>
      </c>
      <c r="B85" s="4" t="s">
        <v>16</v>
      </c>
      <c r="C85" s="125" t="s">
        <v>120</v>
      </c>
      <c r="D85" s="126"/>
      <c r="E85" s="127"/>
    </row>
    <row r="86" spans="1:5" ht="24" customHeight="1" thickBot="1">
      <c r="A86" s="29">
        <v>5</v>
      </c>
      <c r="B86" s="4" t="s">
        <v>86</v>
      </c>
      <c r="C86" s="125" t="s">
        <v>121</v>
      </c>
      <c r="D86" s="126"/>
      <c r="E86" s="127"/>
    </row>
    <row r="87" spans="1:5" ht="21" customHeight="1" thickBot="1">
      <c r="A87" s="30">
        <v>6</v>
      </c>
      <c r="B87" s="31" t="s">
        <v>122</v>
      </c>
      <c r="C87" s="125" t="s">
        <v>123</v>
      </c>
      <c r="D87" s="126"/>
      <c r="E87" s="127"/>
    </row>
    <row r="90" spans="2:3" ht="15">
      <c r="B90" s="96" t="s">
        <v>173</v>
      </c>
      <c r="C90" s="96"/>
    </row>
    <row r="91" spans="2:6" ht="72">
      <c r="B91" s="84" t="s">
        <v>174</v>
      </c>
      <c r="C91" s="85" t="s">
        <v>178</v>
      </c>
      <c r="D91" s="86" t="s">
        <v>175</v>
      </c>
      <c r="E91" s="87" t="s">
        <v>176</v>
      </c>
      <c r="F91" s="88" t="s">
        <v>179</v>
      </c>
    </row>
    <row r="92" spans="2:6" ht="22.5">
      <c r="B92" s="89" t="s">
        <v>180</v>
      </c>
      <c r="C92" s="90">
        <v>676.3</v>
      </c>
      <c r="D92" s="90">
        <v>3953.24</v>
      </c>
      <c r="E92" s="91">
        <v>2811.92</v>
      </c>
      <c r="F92" s="92">
        <f>C92+E92</f>
        <v>3488.2200000000003</v>
      </c>
    </row>
    <row r="93" spans="2:6" ht="22.5">
      <c r="B93" s="89" t="s">
        <v>181</v>
      </c>
      <c r="C93" s="90">
        <v>633.87</v>
      </c>
      <c r="D93" s="90">
        <v>4078.87</v>
      </c>
      <c r="E93" s="91">
        <v>2954.13</v>
      </c>
      <c r="F93" s="92">
        <f>C93+E93</f>
        <v>3588</v>
      </c>
    </row>
  </sheetData>
  <sheetProtection/>
  <mergeCells count="66">
    <mergeCell ref="D20:F20"/>
    <mergeCell ref="D21:F21"/>
    <mergeCell ref="D28:F28"/>
    <mergeCell ref="A35:H35"/>
    <mergeCell ref="F43:G43"/>
    <mergeCell ref="D23:F23"/>
    <mergeCell ref="D24:F24"/>
    <mergeCell ref="D30:F30"/>
    <mergeCell ref="D27:F27"/>
    <mergeCell ref="D33:F33"/>
    <mergeCell ref="D48:E48"/>
    <mergeCell ref="D50:E50"/>
    <mergeCell ref="D51:E51"/>
    <mergeCell ref="D52:E52"/>
    <mergeCell ref="D47:E47"/>
    <mergeCell ref="A49:H49"/>
    <mergeCell ref="D31:F31"/>
    <mergeCell ref="D45:E45"/>
    <mergeCell ref="D19:F19"/>
    <mergeCell ref="D9:F9"/>
    <mergeCell ref="D16:F16"/>
    <mergeCell ref="D10:F10"/>
    <mergeCell ref="D11:F11"/>
    <mergeCell ref="D12:F12"/>
    <mergeCell ref="D13:F13"/>
    <mergeCell ref="D14:F14"/>
    <mergeCell ref="D15:F15"/>
    <mergeCell ref="D17:F17"/>
    <mergeCell ref="D32:F32"/>
    <mergeCell ref="E75:G75"/>
    <mergeCell ref="D53:E53"/>
    <mergeCell ref="E74:G74"/>
    <mergeCell ref="D54:E54"/>
    <mergeCell ref="D55:E55"/>
    <mergeCell ref="E71:G71"/>
    <mergeCell ref="D46:E46"/>
    <mergeCell ref="D29:F29"/>
    <mergeCell ref="C86:E86"/>
    <mergeCell ref="E72:G72"/>
    <mergeCell ref="A79:H79"/>
    <mergeCell ref="E76:H76"/>
    <mergeCell ref="E70:G70"/>
    <mergeCell ref="C85:E85"/>
    <mergeCell ref="A68:H68"/>
    <mergeCell ref="A73:H73"/>
    <mergeCell ref="E69:G69"/>
    <mergeCell ref="D22:F22"/>
    <mergeCell ref="D18:F18"/>
    <mergeCell ref="C87:E87"/>
    <mergeCell ref="D65:H65"/>
    <mergeCell ref="D66:H66"/>
    <mergeCell ref="C82:E82"/>
    <mergeCell ref="C83:E83"/>
    <mergeCell ref="C84:E84"/>
    <mergeCell ref="D34:F34"/>
    <mergeCell ref="A44:H44"/>
    <mergeCell ref="B90:C90"/>
    <mergeCell ref="A1:H1"/>
    <mergeCell ref="D4:F4"/>
    <mergeCell ref="D5:F5"/>
    <mergeCell ref="D6:F6"/>
    <mergeCell ref="D25:F25"/>
    <mergeCell ref="D26:F26"/>
    <mergeCell ref="D3:F3"/>
    <mergeCell ref="D8:F8"/>
    <mergeCell ref="A7:H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2018-03-14T01:46:47Z</dcterms:modified>
  <cp:category/>
  <cp:version/>
  <cp:contentType/>
  <cp:contentStatus/>
</cp:coreProperties>
</file>