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<sst xmlns="http://schemas.openxmlformats.org/spreadsheetml/2006/main" count="291" uniqueCount="186">
  <si>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</si>
  <si>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</si>
  <si>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</si>
  <si>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</si>
  <si>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</si>
  <si>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</si>
  <si>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</si>
  <si>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</si>
  <si>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</si>
  <si>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</si>
  <si>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</si>
  <si>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</si>
  <si>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</si>
  <si>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</si>
  <si>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</si>
  <si>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</si>
  <si>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</si>
  <si>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</si>
  <si>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</si>
  <si>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</si>
  <si>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</si>
  <si>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</si>
  <si>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</si>
  <si>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</si>
  <si>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</si>
  <si>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</si>
  <si>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</si>
  <si>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</si>
  <si>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</si>
  <si>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</si>
  <si>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</si>
  <si>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</si>
  <si>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</si>
  <si>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</si>
  <si>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</si>
  <si>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</si>
  <si>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</si>
  <si>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</si>
  <si>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</si>
  <si>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</si>
  <si>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</si>
  <si>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</si>
  <si>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</si>
  <si>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</si>
  <si>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</si>
  <si>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</si>
  <si>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</si>
  <si>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</si>
  <si>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</si>
  <si>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</si>
  <si>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</si>
  <si>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</si>
  <si>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</si>
  <si>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</si>
  <si>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</si>
  <si>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</si>
  <si>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</si>
  <si>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</si>
  <si>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</si>
  <si>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</si>
  <si>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</si>
  <si>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</si>
  <si>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</si>
  <si>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</si>
  <si>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</si>
  <si>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</si>
  <si>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</si>
  <si>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</si>
  <si>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</si>
  <si>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</si>
  <si>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</si>
  <si>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</si>
  <si>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</si>
  <si>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</si>
  <si>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</si>
  <si>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</si>
  <si>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</si>
  <si>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</si>
  <si>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</si>
  <si>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</si>
  <si>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</si>
  <si>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</si>
  <si>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</si>
  <si>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</si>
  <si>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</si>
  <si>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</si>
  <si>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</si>
  <si>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</si>
  <si>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</si>
  <si>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</si>
  <si>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</si>
  <si>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</si>
  <si>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</si>
  <si>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</si>
  <si>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</si>
  <si>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</si>
  <si>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</si>
  <si>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</si>
  <si>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</si>
  <si>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</si>
  <si>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</si>
  <si>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</si>
  <si>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</si>
  <si>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</si>
  <si>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</si>
  <si>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</si>
  <si>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</si>
  <si>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</si>
  <si>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</si>
  <si>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</si>
  <si>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</si>
  <si>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</si>
  <si>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</si>
  <si>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</si>
  <si>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</si>
  <si>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</si>
  <si>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</si>
  <si>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</si>
  <si>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</si>
  <si>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</si>
  <si>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</si>
  <si>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</si>
  <si>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</si>
  <si>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</si>
  <si>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</si>
  <si>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</si>
  <si>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</si>
  <si>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</si>
  <si>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</si>
  <si>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</si>
  <si>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</si>
  <si>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</si>
  <si>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</si>
  <si>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</si>
  <si>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</si>
  <si>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</si>
  <si>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</si>
  <si>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</si>
  <si>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</si>
  <si>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</si>
  <si>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</si>
  <si>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</si>
  <si>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</si>
  <si>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</si>
  <si>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</si>
  <si>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</si>
  <si>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</si>
  <si>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</si>
  <si>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</si>
  <si>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</si>
  <si>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</si>
  <si>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</si>
  <si>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</si>
  <si>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</si>
  <si>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</si>
  <si>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</si>
  <si>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</si>
  <si>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</si>
  <si>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</si>
  <si>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</si>
  <si>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</si>
  <si>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</si>
  <si>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</si>
  <si>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</si>
  <si>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</si>
  <si>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</si>
  <si>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</si>
  <si>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</si>
  <si>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</si>
  <si>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</si>
  <si>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</si>
  <si>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</si>
  <si>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</si>
  <si>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</si>
  <si>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</si>
  <si>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</si>
  <si>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</si>
  <si>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</si>
  <si>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</si>
  <si>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</si>
  <si>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</si>
  <si>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</si>
  <si>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</si>
  <si>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</si>
  <si>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ул.АМБУЛАТОРНАЯ, д. 24Д                                                                                                                                                                      за 2016  год</t>
  </si>
  <si>
    <t>кв. 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</si>
</sst>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23">
          <cell r="U923">
            <v>-16.810000000000002</v>
          </cell>
          <cell r="Z923">
            <v>1834.25</v>
          </cell>
        </row>
        <row r="924">
          <cell r="U924">
            <v>-5.700000000000003</v>
          </cell>
          <cell r="Z924">
            <v>687.3700000000001</v>
          </cell>
        </row>
        <row r="925">
          <cell r="U925">
            <v>1.0100000000000051</v>
          </cell>
          <cell r="Z925">
            <v>1619.73</v>
          </cell>
        </row>
        <row r="926">
          <cell r="U926">
            <v>38.76</v>
          </cell>
          <cell r="X926">
            <v>842.07</v>
          </cell>
          <cell r="Z926">
            <v>1035.5199999999995</v>
          </cell>
        </row>
        <row r="927">
          <cell r="U927">
            <v>-330.8399999999999</v>
          </cell>
          <cell r="Z927">
            <v>1452.15</v>
          </cell>
        </row>
        <row r="928">
          <cell r="U928">
            <v>-112.10000000000004</v>
          </cell>
          <cell r="Z928">
            <v>489.45000000000005</v>
          </cell>
        </row>
        <row r="929">
          <cell r="U929">
            <v>-1495.44</v>
          </cell>
          <cell r="X929">
            <v>18301.620000000003</v>
          </cell>
          <cell r="Z929">
            <v>17880.150000000005</v>
          </cell>
        </row>
        <row r="931">
          <cell r="S931">
            <v>3646.9</v>
          </cell>
          <cell r="U931">
            <v>0</v>
          </cell>
          <cell r="X931">
            <v>8403.560000000001</v>
          </cell>
          <cell r="Z931">
            <v>9216.67</v>
          </cell>
        </row>
        <row r="932">
          <cell r="S932">
            <v>23199.600000000002</v>
          </cell>
          <cell r="X932">
            <v>55217.46</v>
          </cell>
          <cell r="Z932">
            <v>59316.549999999996</v>
          </cell>
        </row>
        <row r="933">
          <cell r="U933">
            <v>-1699.69</v>
          </cell>
          <cell r="Z933">
            <v>-3157.6900000000005</v>
          </cell>
        </row>
        <row r="934">
          <cell r="U934">
            <v>254.89</v>
          </cell>
          <cell r="Z934">
            <v>1581.3899999999996</v>
          </cell>
        </row>
        <row r="935">
          <cell r="U935">
            <v>0</v>
          </cell>
          <cell r="Z935">
            <v>22686.409999999996</v>
          </cell>
        </row>
        <row r="936">
          <cell r="U936">
            <v>10794.85</v>
          </cell>
          <cell r="X936">
            <v>11411.430000000002</v>
          </cell>
          <cell r="Z936">
            <v>5006.029999999999</v>
          </cell>
        </row>
        <row r="937">
          <cell r="U937">
            <v>2208.8100000000004</v>
          </cell>
          <cell r="X937">
            <v>2334.97</v>
          </cell>
          <cell r="Z937">
            <v>1024.3600000000001</v>
          </cell>
        </row>
        <row r="938">
          <cell r="U938">
            <v>-28374.5</v>
          </cell>
          <cell r="X938">
            <v>71959.95999999999</v>
          </cell>
          <cell r="Z938">
            <v>49437.72</v>
          </cell>
        </row>
        <row r="940">
          <cell r="U940">
            <v>794.6899999999999</v>
          </cell>
          <cell r="X940">
            <v>1195.1099999999997</v>
          </cell>
          <cell r="Z940">
            <v>1006.1800000000002</v>
          </cell>
        </row>
        <row r="941">
          <cell r="U941">
            <v>162.63</v>
          </cell>
          <cell r="X941">
            <v>244.54999999999995</v>
          </cell>
          <cell r="Z941">
            <v>205.92999999999998</v>
          </cell>
        </row>
        <row r="942">
          <cell r="U942">
            <v>-1644.3699999999997</v>
          </cell>
          <cell r="X942">
            <v>4969.009999999999</v>
          </cell>
          <cell r="Z942">
            <v>4918.389999999999</v>
          </cell>
        </row>
        <row r="943">
          <cell r="X943">
            <v>242194.77</v>
          </cell>
          <cell r="Z943">
            <v>241207.97000000003</v>
          </cell>
        </row>
        <row r="944">
          <cell r="S944">
            <v>16.970000000000002</v>
          </cell>
          <cell r="Z944">
            <v>13</v>
          </cell>
        </row>
        <row r="945">
          <cell r="S945">
            <v>-54.24</v>
          </cell>
          <cell r="Z945">
            <v>-54.24</v>
          </cell>
        </row>
        <row r="946">
          <cell r="X946">
            <v>68.86</v>
          </cell>
        </row>
        <row r="947">
          <cell r="Z947">
            <v>1941.11</v>
          </cell>
        </row>
        <row r="948">
          <cell r="Z948">
            <v>319.01000000000005</v>
          </cell>
        </row>
        <row r="950">
          <cell r="X950">
            <v>1580.2500000000005</v>
          </cell>
          <cell r="Z950">
            <v>1337.19</v>
          </cell>
        </row>
        <row r="951">
          <cell r="Z951">
            <v>1983.87</v>
          </cell>
        </row>
        <row r="952">
          <cell r="Z952">
            <v>440.83000000000004</v>
          </cell>
        </row>
        <row r="953">
          <cell r="U953">
            <v>-2985.520000000001</v>
          </cell>
          <cell r="X953">
            <v>28562.59</v>
          </cell>
          <cell r="Z953">
            <v>20847.289999999994</v>
          </cell>
        </row>
        <row r="954">
          <cell r="Z954">
            <v>589.91</v>
          </cell>
        </row>
        <row r="955">
          <cell r="S955">
            <v>8692.51</v>
          </cell>
          <cell r="X955">
            <v>19456.56</v>
          </cell>
          <cell r="Z955">
            <v>20651.21</v>
          </cell>
        </row>
        <row r="956">
          <cell r="S956">
            <v>59.35</v>
          </cell>
          <cell r="Z956">
            <v>42.800000000000004</v>
          </cell>
        </row>
        <row r="957">
          <cell r="S957">
            <v>8757.3</v>
          </cell>
          <cell r="X957">
            <v>30311.039999999997</v>
          </cell>
          <cell r="Z957">
            <v>27988.909999999985</v>
          </cell>
        </row>
        <row r="959">
          <cell r="X959">
            <v>67868.88</v>
          </cell>
        </row>
        <row r="963">
          <cell r="U963">
            <v>-1218.6000000000004</v>
          </cell>
          <cell r="X963">
            <v>11970.73</v>
          </cell>
          <cell r="Z963">
            <v>8451.840000000002</v>
          </cell>
        </row>
        <row r="964">
          <cell r="Z964">
            <v>79.97</v>
          </cell>
        </row>
        <row r="965">
          <cell r="Z965">
            <v>53.949999999999996</v>
          </cell>
        </row>
        <row r="966">
          <cell r="X966">
            <v>35168.03999999999</v>
          </cell>
        </row>
        <row r="967">
          <cell r="X967">
            <v>60.32</v>
          </cell>
          <cell r="Z967">
            <v>0</v>
          </cell>
        </row>
        <row r="968">
          <cell r="Z968">
            <v>56.760000000000005</v>
          </cell>
        </row>
        <row r="969">
          <cell r="Z969">
            <v>377.15999999999997</v>
          </cell>
        </row>
        <row r="971">
          <cell r="U971">
            <v>-154.53999999999996</v>
          </cell>
          <cell r="Z971">
            <v>2939.5099999999993</v>
          </cell>
        </row>
        <row r="972">
          <cell r="Z972">
            <v>8948.230000000001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4199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3963.21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'[1]Report'!$S$931+'[1]Report'!$S$932+'[1]Report'!$S$944+'[1]Report'!$S$945+'[1]Report'!$S$955+'[1]Report'!$S$956+'[1]Report'!$S$957+5389.32</f>
        <v>49707.71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240361.00999999998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'[1]Report'!$X$959</f>
        <v>67868.88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'[1]Report'!$X$955</f>
        <v>19456.56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4">
        <f>'[1]Report'!$Z$955+'[1]Report'!$Z$956</f>
        <v>20694.01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3">
        <f>'[1]Report'!$S$955+'[1]Report'!$S$956+'[1]Report'!$X$955-'[1]Report'!$Z$955-'[1]Report'!$Z$956</f>
        <v>7514.410000000003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4199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3963.21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20458.219999999998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'[1]Report'!$X$966+5389.32</f>
        <v>40557.35999999999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'[1]Report'!$X$957</f>
        <v>30311.039999999997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'[1]Report'!$X$931</f>
        <v>8403.560000000001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'[1]Report'!$X$932</f>
        <v>55217.46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121510.84999999999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'[1]Report'!$Z$931+'[1]Report'!$Z$932+'[1]Report'!$Z$944+'[1]Report'!$Z$945+'[1]Report'!$Z$955+'[1]Report'!$Z$956+'[1]Report'!$Z$957+4335.95</f>
        <v>121510.84999999999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18546.15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12961.54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-72.5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4994.35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125474.06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20458.219999999998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168557.87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4199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7.43</v>
      </c>
      <c r="F42" s="80" t="s">
        <v>136</v>
      </c>
      <c r="G42" s="60">
        <v>3810334293</v>
      </c>
      <c r="H42" s="61">
        <f>G13</f>
        <v>67868.88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40557.35999999999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30311.039999999997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8403.560000000001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55217.46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206557.3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-2540.9900000000052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161.18594018288545</v>
      </c>
      <c r="E63" s="76">
        <f>E64/117.48</f>
        <v>784.0911644535238</v>
      </c>
      <c r="F63" s="76">
        <f>F64/12</f>
        <v>1595.3075000000001</v>
      </c>
      <c r="G63" s="77">
        <f>G64/18.26</f>
        <v>2219.787513691128</v>
      </c>
      <c r="H63" s="78">
        <f>H64/0.88</f>
        <v>11345.238636363638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'[1]Report'!$X$943</f>
        <v>242194.77</v>
      </c>
      <c r="E64" s="65">
        <f>'[1]Report'!$X$936+'[1]Report'!$X$937+'[1]Report'!$X$938+'[1]Report'!$X$940+'[1]Report'!$X$941+'[1]Report'!$X$942</f>
        <v>92115.02999999998</v>
      </c>
      <c r="F64" s="65">
        <f>'[1]Report'!$X$926+'[1]Report'!$X$929</f>
        <v>19143.690000000002</v>
      </c>
      <c r="G64" s="72">
        <f>'[1]Report'!$X$953+'[1]Report'!$X$963</f>
        <v>40533.32</v>
      </c>
      <c r="H64" s="68">
        <f>'[1]Report'!$X$931+'[1]Report'!$X$950</f>
        <v>9983.810000000001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'[1]Report'!$Z$935+'[1]Report'!$Z$943+'[1]Report'!$Z$951+'[1]Report'!$Z$952+'[1]Report'!$Z$972</f>
        <v>275267.31</v>
      </c>
      <c r="E65" s="65">
        <f>'[1]Report'!$Z$971+'[1]Report'!$Z$948+'[1]Report'!$Z$947+'[1]Report'!$Z$942+'[1]Report'!$Z$941+'[1]Report'!$Z$940+'[1]Report'!$Z$938+'[1]Report'!$Z$937+'[1]Report'!$Z$936+'[1]Report'!$Z$934+'[1]Report'!$Z$933</f>
        <v>65221.93999999999</v>
      </c>
      <c r="F65" s="65">
        <f>'[1]Report'!$Z$925+'[1]Report'!$Z$926+'[1]Report'!$Z$929+'[1]Report'!$Z$968</f>
        <v>20592.160000000003</v>
      </c>
      <c r="G65" s="69">
        <f>'[1]Report'!$Z$965+'[1]Report'!$Z$964+'[1]Report'!$Z$963+'[1]Report'!$Z$954+'[1]Report'!$Z$953+'[1]Report'!$Z$928+'[1]Report'!$Z$927+'[1]Report'!$Z$924+'[1]Report'!$Z$923</f>
        <v>34486.17999999999</v>
      </c>
      <c r="H65" s="69">
        <f>'[1]Report'!$Z$931+'[1]Report'!$Z$944+'[1]Report'!$Z$950+'[1]Report'!$Z$969</f>
        <v>10944.02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-33072.54000000001</v>
      </c>
      <c r="E66" s="76">
        <f>E64-E65</f>
        <v>26893.089999999997</v>
      </c>
      <c r="F66" s="76">
        <f>F64-F65</f>
        <v>-1448.4700000000012</v>
      </c>
      <c r="G66" s="78">
        <f>G64-G65</f>
        <v>6047.140000000007</v>
      </c>
      <c r="H66" s="78">
        <f>H64-H65</f>
        <v>-960.2099999999991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D64+'[1]Report'!$U$935</f>
        <v>242194.77</v>
      </c>
      <c r="E67" s="70">
        <f>E64+'[1]Report'!$U$933+'[1]Report'!$U$934+'[1]Report'!$U$936+'[1]Report'!$U$937+'[1]Report'!$U$938+'[1]Report'!$U$940+'[1]Report'!$U$941+'[1]Report'!$U$942+'[1]Report'!$U$971</f>
        <v>74457.8</v>
      </c>
      <c r="F67" s="70">
        <f>F64+'[1]Report'!$U$929+'[1]Report'!$U$926+'[1]Report'!$U$925</f>
        <v>17688.02</v>
      </c>
      <c r="G67" s="71">
        <f>G64+'[1]Report'!$U$923+'[1]Report'!$U$924+'[1]Report'!$U$927+'[1]Report'!$U$928+'[1]Report'!$U$953+'[1]Report'!$U$963</f>
        <v>35863.75000000001</v>
      </c>
      <c r="H67" s="71">
        <f>H64+'[1]Report'!$U$931</f>
        <v>9983.810000000001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-17657.22999999998</v>
      </c>
      <c r="F68" s="44">
        <f>F67-F64</f>
        <v>-1455.670000000002</v>
      </c>
      <c r="G68" s="44">
        <f>G67-G64</f>
        <v>-4669.569999999992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-23782.469999999976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8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3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'[1]Report'!$X$967</f>
        <v>60.32</v>
      </c>
      <c r="D95" s="96">
        <f>'[1]Report'!$Z$967</f>
        <v>0</v>
      </c>
    </row>
    <row r="96" spans="2:4" ht="12.75">
      <c r="B96" s="95" t="s">
        <v>183</v>
      </c>
      <c r="C96" s="96">
        <f>'[1]Report'!$X$946</f>
        <v>68.86</v>
      </c>
      <c r="D96" s="96"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2017-03-14T07:09:49Z</dcterms:modified>
  <cp:category/>
  <cp:version/>
  <cp:contentType/>
  <cp:contentStatus/>
</cp:coreProperties>
</file>