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Лист1" sheetId="1" r:id="rId1"/>
    <sheet name="Лист2" sheetId="2" r:id="rId2"/>
    <sheet name="2.8 корпус 1" sheetId="3" r:id="rId3"/>
    <sheet name="2.8. корпус 2" sheetId="4" r:id="rId4"/>
  </sheets>
  <definedNames>
    <definedName name="Par1769" localSheetId="2">'2.8 корпус 1'!$A$7</definedName>
    <definedName name="Par1889" localSheetId="2">'2.8 корпус 1'!$A$41</definedName>
    <definedName name="Par1890" localSheetId="2">'2.8 корпус 1'!$A$42</definedName>
    <definedName name="Par1904" localSheetId="2">'2.8 корпус 1'!#REF!</definedName>
    <definedName name="Par1933" localSheetId="2">'2.8 корпус 1'!$A$50</definedName>
    <definedName name="Par1962" localSheetId="2">'2.8 корпус 1'!$A$55</definedName>
    <definedName name="Par2005" localSheetId="2">'2.8 корпус 1'!#REF!</definedName>
    <definedName name="Par2076" localSheetId="2">'2.8 корпус 1'!$A$74</definedName>
    <definedName name="Par2105" localSheetId="2">'2.8 корпус 1'!$A$79</definedName>
    <definedName name="Par2129" localSheetId="2">'2.8 корпус 1'!$A$85</definedName>
    <definedName name="_xlnm.Print_Area" localSheetId="2">'2.8 корпус 1'!$A$1:$I$100</definedName>
  </definedNames>
  <calcPr fullCalcOnLoad="1"/>
</workbook>
</file>

<file path=xl/sharedStrings.xml><?xml version="1.0" encoding="utf-8"?>
<sst xmlns="http://schemas.openxmlformats.org/spreadsheetml/2006/main" count="579" uniqueCount="191">
  <si>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</si>
  <si>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</si>
  <si>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</si>
  <si>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</si>
  <si>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</si>
  <si>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</si>
  <si>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</si>
  <si>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</si>
  <si>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</si>
  <si>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</si>
  <si>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</si>
  <si>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</si>
  <si>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</si>
  <si>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</si>
  <si>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</si>
  <si>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</si>
  <si>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</si>
  <si>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</si>
  <si>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</si>
  <si>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</si>
  <si>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</si>
  <si>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</si>
  <si>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</si>
  <si>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</si>
  <si>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</si>
  <si>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</si>
  <si>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</si>
  <si>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</si>
  <si>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</si>
  <si>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</si>
  <si>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</si>
  <si>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</si>
  <si>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</si>
  <si>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</si>
  <si>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</si>
  <si>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</si>
  <si>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</si>
  <si>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</si>
  <si>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</si>
  <si>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</si>
  <si>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</si>
  <si>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</si>
  <si>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</si>
  <si>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</si>
  <si>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</si>
  <si>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</si>
  <si>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</si>
  <si>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</si>
  <si>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</si>
  <si>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</si>
  <si>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</si>
  <si>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</si>
  <si>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</si>
  <si>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</si>
  <si>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</si>
  <si>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</si>
  <si>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</si>
  <si>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</si>
  <si>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</si>
  <si>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</si>
  <si>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</si>
  <si>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</si>
  <si>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</si>
  <si>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</si>
  <si>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</si>
  <si>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</si>
  <si>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</si>
  <si>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</si>
  <si>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</si>
  <si>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</si>
  <si>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</si>
  <si>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</si>
  <si>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</si>
  <si>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</si>
  <si>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</si>
  <si>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</si>
  <si>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</si>
  <si>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</si>
  <si>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</si>
  <si>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</si>
  <si>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</si>
  <si>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</si>
  <si>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</si>
  <si>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</si>
  <si>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</si>
  <si>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</si>
  <si>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</si>
  <si>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</si>
  <si>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</si>
  <si>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</si>
  <si>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</si>
  <si>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</si>
  <si>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</si>
  <si>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</si>
  <si>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</si>
  <si>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</si>
  <si>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</si>
  <si>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</si>
  <si>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</si>
  <si>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</si>
  <si>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</si>
  <si>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</si>
  <si>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</si>
  <si>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</si>
  <si>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</si>
  <si>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</si>
  <si>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</si>
  <si>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</si>
  <si>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</si>
  <si>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</si>
  <si>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</si>
  <si>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</si>
  <si>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</si>
  <si>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</si>
  <si>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</si>
  <si>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</si>
  <si>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</si>
  <si>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</si>
  <si>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</si>
  <si>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</si>
  <si>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</si>
  <si>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</si>
  <si>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</si>
  <si>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</si>
  <si>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</si>
  <si>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</si>
  <si>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</si>
  <si>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</si>
  <si>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</si>
  <si>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</si>
  <si>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</si>
  <si>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</si>
  <si>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</si>
  <si>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</si>
  <si>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</si>
  <si>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</si>
  <si>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</si>
  <si>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</si>
  <si>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</si>
  <si>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</si>
  <si>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</si>
  <si>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</si>
  <si>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</si>
  <si>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</si>
  <si>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</si>
  <si>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</si>
  <si>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</si>
  <si>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</si>
  <si>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</si>
  <si>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</si>
  <si>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</si>
  <si>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</si>
  <si>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</si>
  <si>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</si>
  <si>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</si>
  <si>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</si>
  <si>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</si>
  <si>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</si>
  <si>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</si>
  <si>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</si>
  <si>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</si>
  <si>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</si>
  <si>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</si>
  <si>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</si>
  <si>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</si>
  <si>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</si>
  <si>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</si>
  <si>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</si>
  <si>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</si>
  <si>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</si>
  <si>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</si>
  <si>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</si>
  <si>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</si>
  <si>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</si>
  <si>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</si>
  <si>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</si>
  <si>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</si>
  <si>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</si>
  <si>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</si>
  <si>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остаток на нач.года с 2016 года (оплата)</t>
  </si>
  <si>
    <t>остаток на конец года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</si>
  <si>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19, корпус 2                                                                                                                                                                               за 2017  год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</si>
  <si>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19, корпус 1                                                                                                                                                                               за 2017  год</t>
  </si>
  <si>
    <t>с 1 по 23</t>
  </si>
  <si>
    <t>начислено юр. лицам</t>
  </si>
  <si>
    <t>оплачено юрлицами</t>
  </si>
  <si>
    <t>в том числе оплачено текущего ремонта юрлицами</t>
  </si>
  <si>
    <t>задолженность юрлиц на начало периода</t>
  </si>
  <si>
    <t>задолженность юрлиц на конец периода</t>
  </si>
  <si>
    <t>кв.5,6,19</t>
  </si>
  <si>
    <t>кв.5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</si>
</sst>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3" fillId="34" borderId="16" xfId="0" applyNumberFormat="1" applyFont="1" applyFill="1" applyBorder="1" applyAlignment="1">
      <alignment/>
    </xf>
    <xf numFmtId="0" fontId="4" fillId="34" borderId="23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194" fontId="4" fillId="34" borderId="10" xfId="0" applyNumberFormat="1" applyFont="1" applyFill="1" applyBorder="1" applyAlignment="1">
      <alignment wrapText="1"/>
    </xf>
    <xf numFmtId="194" fontId="0" fillId="34" borderId="11" xfId="0" applyNumberFormat="1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wrapText="1"/>
    </xf>
    <xf numFmtId="0" fontId="4" fillId="34" borderId="17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0" fillId="0" borderId="31" xfId="0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 vertical="center" wrapText="1"/>
    </xf>
    <xf numFmtId="0" fontId="0" fillId="37" borderId="31" xfId="0" applyFill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7" borderId="17" xfId="0" applyNumberFormat="1" applyFont="1" applyFill="1" applyBorder="1" applyAlignment="1">
      <alignment horizontal="right" vertical="top" wrapText="1"/>
    </xf>
    <xf numFmtId="4" fontId="4" fillId="38" borderId="34" xfId="0" applyNumberFormat="1" applyFont="1" applyFill="1" applyBorder="1" applyAlignment="1">
      <alignment horizontal="right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33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6" borderId="44" xfId="0" applyFont="1" applyFill="1" applyBorder="1" applyAlignment="1">
      <alignment horizontal="center" vertical="top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36" borderId="32" xfId="0" applyFont="1" applyFill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SheetLayoutView="100" zoomScalePageLayoutView="0" workbookViewId="0" topLeftCell="A40">
      <selection activeCell="A41" sqref="A41:H4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1" t="s">
        <v>182</v>
      </c>
      <c r="B1" s="131"/>
      <c r="C1" s="131"/>
      <c r="D1" s="131"/>
      <c r="E1" s="131"/>
      <c r="F1" s="131"/>
      <c r="G1" s="131"/>
      <c r="H1" s="13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1"/>
      <c r="E3" s="129"/>
      <c r="F3" s="15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5">
        <v>43100</v>
      </c>
      <c r="H6" s="5"/>
    </row>
    <row r="7" spans="1:8" ht="38.25" customHeight="1" thickBot="1">
      <c r="A7" s="135" t="s">
        <v>13</v>
      </c>
      <c r="B7" s="136"/>
      <c r="C7" s="136"/>
      <c r="D7" s="137"/>
      <c r="E7" s="137"/>
      <c r="F7" s="137"/>
      <c r="G7" s="136"/>
      <c r="H7" s="138"/>
    </row>
    <row r="8" spans="1:8" ht="33" customHeight="1" thickBot="1">
      <c r="A8" s="39" t="s">
        <v>0</v>
      </c>
      <c r="B8" s="38" t="s">
        <v>1</v>
      </c>
      <c r="C8" s="40" t="s">
        <v>2</v>
      </c>
      <c r="D8" s="153" t="s">
        <v>3</v>
      </c>
      <c r="E8" s="154"/>
      <c r="F8" s="155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74">
        <f>51329.09/2</f>
        <v>25664.545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75">
        <v>51960.2</v>
      </c>
      <c r="H11" s="48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56" t="s">
        <v>23</v>
      </c>
      <c r="E12" s="157"/>
      <c r="F12" s="158"/>
      <c r="G12" s="62">
        <f>G13+G14+G20+G21+G22+G23</f>
        <v>121344.24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27"/>
      <c r="G13" s="76">
        <v>15474.24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27"/>
      <c r="G14" s="76">
        <v>13733.52</v>
      </c>
      <c r="H14" s="5"/>
    </row>
    <row r="15" spans="1:8" ht="26.25" customHeight="1" thickBot="1">
      <c r="A15" s="4"/>
      <c r="B15" s="6"/>
      <c r="C15" s="3" t="s">
        <v>16</v>
      </c>
      <c r="D15" s="125" t="s">
        <v>157</v>
      </c>
      <c r="E15" s="126"/>
      <c r="F15" s="127"/>
      <c r="G15" s="77">
        <f>15308.88+G32</f>
        <v>15308.88</v>
      </c>
      <c r="H15" s="5"/>
    </row>
    <row r="16" spans="1:8" ht="13.5" customHeight="1" thickBot="1">
      <c r="A16" s="4"/>
      <c r="B16" s="6"/>
      <c r="C16" s="3" t="s">
        <v>16</v>
      </c>
      <c r="D16" s="125" t="s">
        <v>158</v>
      </c>
      <c r="E16" s="126"/>
      <c r="F16" s="127"/>
      <c r="G16" s="78">
        <v>5224.15</v>
      </c>
      <c r="H16" s="48"/>
    </row>
    <row r="17" spans="1:8" ht="13.5" customHeight="1" thickBot="1">
      <c r="A17" s="4"/>
      <c r="B17" s="6"/>
      <c r="C17" s="3" t="s">
        <v>16</v>
      </c>
      <c r="D17" s="125" t="s">
        <v>159</v>
      </c>
      <c r="E17" s="126"/>
      <c r="F17" s="127"/>
      <c r="G17" s="76">
        <v>984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27"/>
      <c r="G18" s="14">
        <f>G10</f>
        <v>25664.545</v>
      </c>
      <c r="H18" s="5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27"/>
      <c r="G19" s="66">
        <f>G18+G15-G17</f>
        <v>39989.424999999996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76">
        <v>24823.56</v>
      </c>
      <c r="H20" s="73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28" t="s">
        <v>152</v>
      </c>
      <c r="E21" s="129"/>
      <c r="F21" s="130"/>
      <c r="G21" s="75">
        <v>20955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28" t="s">
        <v>153</v>
      </c>
      <c r="E22" s="129"/>
      <c r="F22" s="130"/>
      <c r="G22" s="75">
        <v>5286.84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61" t="s">
        <v>154</v>
      </c>
      <c r="E23" s="162"/>
      <c r="F23" s="163"/>
      <c r="G23" s="75">
        <v>41071.08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28" t="s">
        <v>35</v>
      </c>
      <c r="E24" s="129"/>
      <c r="F24" s="130"/>
      <c r="G24" s="63">
        <f>G25+G26+G27+G28+G29+G36</f>
        <v>124611.54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6" t="s">
        <v>38</v>
      </c>
      <c r="E25" s="157"/>
      <c r="F25" s="158"/>
      <c r="G25" s="79">
        <v>124611.54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5" t="s">
        <v>41</v>
      </c>
      <c r="E26" s="126"/>
      <c r="F26" s="127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5" t="s">
        <v>44</v>
      </c>
      <c r="E27" s="126"/>
      <c r="F27" s="127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5" t="s">
        <v>47</v>
      </c>
      <c r="E28" s="126"/>
      <c r="F28" s="127"/>
      <c r="G28" s="6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5"/>
      <c r="E29" s="126"/>
      <c r="F29" s="127"/>
      <c r="G29" s="104"/>
      <c r="H29" s="48"/>
      <c r="I29" s="5"/>
    </row>
    <row r="30" spans="1:9" ht="13.5" customHeight="1" thickBot="1">
      <c r="A30" s="4"/>
      <c r="B30" s="13"/>
      <c r="C30" s="3"/>
      <c r="D30" s="125" t="s">
        <v>184</v>
      </c>
      <c r="E30" s="126"/>
      <c r="F30" s="177"/>
      <c r="G30" s="105">
        <v>18777</v>
      </c>
      <c r="H30" s="48"/>
      <c r="I30" s="70"/>
    </row>
    <row r="31" spans="1:9" ht="13.5" customHeight="1" thickBot="1">
      <c r="A31" s="4"/>
      <c r="B31" s="13"/>
      <c r="C31" s="3"/>
      <c r="D31" s="125" t="s">
        <v>185</v>
      </c>
      <c r="E31" s="126"/>
      <c r="F31" s="126"/>
      <c r="G31" s="105">
        <v>0</v>
      </c>
      <c r="H31" s="48"/>
      <c r="I31" s="70"/>
    </row>
    <row r="32" spans="1:9" ht="13.5" customHeight="1" thickBot="1">
      <c r="A32" s="4"/>
      <c r="B32" s="13"/>
      <c r="C32" s="3"/>
      <c r="D32" s="125" t="s">
        <v>186</v>
      </c>
      <c r="E32" s="126"/>
      <c r="F32" s="126"/>
      <c r="G32" s="105">
        <v>0</v>
      </c>
      <c r="H32" s="48"/>
      <c r="I32" s="70"/>
    </row>
    <row r="33" spans="1:9" ht="13.5" customHeight="1" thickBot="1">
      <c r="A33" s="4"/>
      <c r="B33" s="13"/>
      <c r="C33" s="3"/>
      <c r="D33" s="125" t="s">
        <v>187</v>
      </c>
      <c r="E33" s="126"/>
      <c r="F33" s="126"/>
      <c r="G33" s="106">
        <v>15634.65</v>
      </c>
      <c r="H33" s="48"/>
      <c r="I33" s="70"/>
    </row>
    <row r="34" spans="1:9" ht="13.5" customHeight="1" thickBot="1">
      <c r="A34" s="4"/>
      <c r="B34" s="13"/>
      <c r="C34" s="3"/>
      <c r="D34" s="125" t="s">
        <v>188</v>
      </c>
      <c r="E34" s="126"/>
      <c r="F34" s="126"/>
      <c r="G34" s="107">
        <f>G33+G30-G31</f>
        <v>34411.65</v>
      </c>
      <c r="H34" s="48"/>
      <c r="I34" s="70"/>
    </row>
    <row r="35" spans="1:9" ht="13.5" customHeight="1" thickBot="1">
      <c r="A35" s="4"/>
      <c r="B35" s="13"/>
      <c r="C35" s="3"/>
      <c r="D35" s="101"/>
      <c r="E35" s="102"/>
      <c r="F35" s="103"/>
      <c r="G35" s="108"/>
      <c r="H35" s="48"/>
      <c r="I35" s="70"/>
    </row>
    <row r="36" spans="1:9" ht="13.5" customHeight="1" thickBot="1">
      <c r="A36" s="4"/>
      <c r="B36" s="13"/>
      <c r="C36" s="3"/>
      <c r="D36" s="125"/>
      <c r="E36" s="126"/>
      <c r="F36" s="127"/>
      <c r="G36" s="108"/>
      <c r="H36" s="48"/>
      <c r="I36" s="70"/>
    </row>
    <row r="37" spans="1:8" ht="35.25" customHeight="1" thickBot="1">
      <c r="A37" s="4" t="s">
        <v>56</v>
      </c>
      <c r="B37" s="67" t="s">
        <v>51</v>
      </c>
      <c r="C37" s="3" t="s">
        <v>16</v>
      </c>
      <c r="D37" s="125" t="s">
        <v>51</v>
      </c>
      <c r="E37" s="126"/>
      <c r="F37" s="127"/>
      <c r="G37" s="64">
        <f>G24+G10</f>
        <v>150276.085</v>
      </c>
      <c r="H37" s="49"/>
    </row>
    <row r="38" spans="1:8" ht="41.25" customHeight="1" thickBot="1">
      <c r="A38" s="4" t="s">
        <v>59</v>
      </c>
      <c r="B38" s="4" t="s">
        <v>53</v>
      </c>
      <c r="C38" s="3" t="s">
        <v>16</v>
      </c>
      <c r="D38" s="125" t="s">
        <v>53</v>
      </c>
      <c r="E38" s="126"/>
      <c r="F38" s="127"/>
      <c r="G38" s="12">
        <v>0</v>
      </c>
      <c r="H38" s="5">
        <v>0</v>
      </c>
    </row>
    <row r="39" spans="1:8" ht="44.25" customHeight="1" thickBot="1">
      <c r="A39" s="4" t="s">
        <v>61</v>
      </c>
      <c r="B39" s="4" t="s">
        <v>55</v>
      </c>
      <c r="C39" s="3" t="s">
        <v>16</v>
      </c>
      <c r="D39" s="125" t="s">
        <v>55</v>
      </c>
      <c r="E39" s="126"/>
      <c r="F39" s="127"/>
      <c r="G39" s="66">
        <f>G19</f>
        <v>39989.424999999996</v>
      </c>
      <c r="H39" s="46"/>
    </row>
    <row r="40" spans="1:8" ht="39" customHeight="1" thickBot="1">
      <c r="A40" s="4" t="s">
        <v>169</v>
      </c>
      <c r="B40" s="4" t="s">
        <v>156</v>
      </c>
      <c r="C40" s="3" t="s">
        <v>16</v>
      </c>
      <c r="D40" s="125" t="s">
        <v>57</v>
      </c>
      <c r="E40" s="126"/>
      <c r="F40" s="127"/>
      <c r="G40" s="109">
        <f>G11+G12-G24+G34</f>
        <v>83104.55000000002</v>
      </c>
      <c r="H40" s="48"/>
    </row>
    <row r="41" spans="1:8" ht="38.25" customHeight="1" thickBot="1">
      <c r="A41" s="132" t="s">
        <v>58</v>
      </c>
      <c r="B41" s="133"/>
      <c r="C41" s="133"/>
      <c r="D41" s="133"/>
      <c r="E41" s="133"/>
      <c r="F41" s="136"/>
      <c r="G41" s="133"/>
      <c r="H41" s="138"/>
    </row>
    <row r="42" spans="1:8" ht="68.25" thickBot="1">
      <c r="A42" s="4" t="s">
        <v>170</v>
      </c>
      <c r="B42" s="4" t="s">
        <v>60</v>
      </c>
      <c r="C42" s="3" t="s">
        <v>133</v>
      </c>
      <c r="D42" s="17" t="s">
        <v>63</v>
      </c>
      <c r="E42" s="4" t="s">
        <v>134</v>
      </c>
      <c r="F42" s="44" t="s">
        <v>136</v>
      </c>
      <c r="G42" s="45" t="s">
        <v>160</v>
      </c>
      <c r="H42" s="42" t="s">
        <v>141</v>
      </c>
    </row>
    <row r="43" spans="1:8" ht="79.5" customHeight="1" thickBot="1">
      <c r="A43" s="15">
        <v>1</v>
      </c>
      <c r="B43" s="4" t="s">
        <v>126</v>
      </c>
      <c r="C43" s="3" t="s">
        <v>129</v>
      </c>
      <c r="D43" s="57" t="s">
        <v>161</v>
      </c>
      <c r="E43" s="51">
        <v>2.13</v>
      </c>
      <c r="F43" s="58" t="s">
        <v>137</v>
      </c>
      <c r="G43" s="59">
        <v>3810334293</v>
      </c>
      <c r="H43" s="60">
        <f>G17</f>
        <v>984</v>
      </c>
    </row>
    <row r="44" spans="1:8" ht="56.25" customHeight="1" thickBot="1">
      <c r="A44" s="15">
        <v>2</v>
      </c>
      <c r="B44" s="4" t="s">
        <v>132</v>
      </c>
      <c r="C44" s="3" t="s">
        <v>129</v>
      </c>
      <c r="D44" s="50" t="s">
        <v>162</v>
      </c>
      <c r="E44" s="80">
        <v>2.4</v>
      </c>
      <c r="F44" s="71" t="s">
        <v>137</v>
      </c>
      <c r="G44" s="59">
        <v>3810334293</v>
      </c>
      <c r="H44" s="60">
        <f>G13</f>
        <v>15474.24</v>
      </c>
    </row>
    <row r="45" spans="1:8" ht="39" customHeight="1" thickBot="1">
      <c r="A45" s="15">
        <v>3</v>
      </c>
      <c r="B45" s="4" t="s">
        <v>127</v>
      </c>
      <c r="C45" s="3" t="s">
        <v>129</v>
      </c>
      <c r="D45" s="50" t="s">
        <v>135</v>
      </c>
      <c r="E45" s="51">
        <v>3.85</v>
      </c>
      <c r="F45" s="72" t="s">
        <v>138</v>
      </c>
      <c r="G45" s="59">
        <v>3848000155</v>
      </c>
      <c r="H45" s="60">
        <f>G20</f>
        <v>24823.56</v>
      </c>
    </row>
    <row r="46" spans="1:8" ht="39" customHeight="1" thickBot="1">
      <c r="A46" s="15">
        <v>4</v>
      </c>
      <c r="B46" s="4" t="s">
        <v>128</v>
      </c>
      <c r="C46" s="3" t="s">
        <v>129</v>
      </c>
      <c r="D46" s="50" t="s">
        <v>135</v>
      </c>
      <c r="E46" s="51">
        <v>3.25</v>
      </c>
      <c r="F46" s="72" t="s">
        <v>139</v>
      </c>
      <c r="G46" s="59">
        <v>3837003965</v>
      </c>
      <c r="H46" s="60">
        <f>G21</f>
        <v>20955</v>
      </c>
    </row>
    <row r="47" spans="1:8" ht="68.25" thickBot="1">
      <c r="A47" s="15">
        <v>5</v>
      </c>
      <c r="B47" s="4" t="s">
        <v>130</v>
      </c>
      <c r="C47" s="3" t="s">
        <v>129</v>
      </c>
      <c r="D47" s="57" t="s">
        <v>161</v>
      </c>
      <c r="E47" s="51">
        <v>0.82</v>
      </c>
      <c r="F47" s="58" t="s">
        <v>140</v>
      </c>
      <c r="G47" s="59">
        <v>3848006622</v>
      </c>
      <c r="H47" s="60">
        <f>G22</f>
        <v>5286.84</v>
      </c>
    </row>
    <row r="48" spans="1:8" ht="68.25" thickBot="1">
      <c r="A48" s="15">
        <v>6</v>
      </c>
      <c r="B48" s="16" t="s">
        <v>131</v>
      </c>
      <c r="C48" s="3" t="s">
        <v>129</v>
      </c>
      <c r="D48" s="57" t="s">
        <v>161</v>
      </c>
      <c r="E48" s="51">
        <v>6.37</v>
      </c>
      <c r="F48" s="61" t="s">
        <v>140</v>
      </c>
      <c r="G48" s="59">
        <v>3848006622</v>
      </c>
      <c r="H48" s="60">
        <f>G23</f>
        <v>41071.08</v>
      </c>
    </row>
    <row r="49" spans="1:8" ht="40.5" customHeight="1" thickBot="1">
      <c r="A49" s="4" t="s">
        <v>171</v>
      </c>
      <c r="B49" s="4" t="s">
        <v>62</v>
      </c>
      <c r="C49" s="3" t="s">
        <v>16</v>
      </c>
      <c r="D49" s="4"/>
      <c r="E49" s="4"/>
      <c r="F49" s="176"/>
      <c r="G49" s="127"/>
      <c r="H49" s="60">
        <f>SUM(H43:H48)</f>
        <v>108594.72</v>
      </c>
    </row>
    <row r="50" spans="1:8" ht="19.5" customHeight="1" thickBot="1">
      <c r="A50" s="132" t="s">
        <v>64</v>
      </c>
      <c r="B50" s="133"/>
      <c r="C50" s="133"/>
      <c r="D50" s="133"/>
      <c r="E50" s="133"/>
      <c r="F50" s="133"/>
      <c r="G50" s="133"/>
      <c r="H50" s="134"/>
    </row>
    <row r="51" spans="1:8" ht="47.25" customHeight="1" thickBot="1">
      <c r="A51" s="50" t="s">
        <v>172</v>
      </c>
      <c r="B51" s="50" t="s">
        <v>66</v>
      </c>
      <c r="C51" s="51" t="s">
        <v>67</v>
      </c>
      <c r="D51" s="123" t="s">
        <v>142</v>
      </c>
      <c r="E51" s="124"/>
      <c r="F51" s="55">
        <v>0</v>
      </c>
      <c r="G51" s="50"/>
      <c r="H51" s="48"/>
    </row>
    <row r="52" spans="1:8" ht="45.75" customHeight="1" thickBot="1">
      <c r="A52" s="50" t="s">
        <v>65</v>
      </c>
      <c r="B52" s="50" t="s">
        <v>69</v>
      </c>
      <c r="C52" s="51" t="s">
        <v>67</v>
      </c>
      <c r="D52" s="123" t="s">
        <v>69</v>
      </c>
      <c r="E52" s="124"/>
      <c r="F52" s="55">
        <v>0</v>
      </c>
      <c r="G52" s="50"/>
      <c r="H52" s="48"/>
    </row>
    <row r="53" spans="1:8" ht="41.25" customHeight="1" thickBot="1">
      <c r="A53" s="50" t="s">
        <v>68</v>
      </c>
      <c r="B53" s="50" t="s">
        <v>71</v>
      </c>
      <c r="C53" s="51" t="s">
        <v>67</v>
      </c>
      <c r="D53" s="123" t="s">
        <v>71</v>
      </c>
      <c r="E53" s="124"/>
      <c r="F53" s="55">
        <v>0</v>
      </c>
      <c r="G53" s="50"/>
      <c r="H53" s="48"/>
    </row>
    <row r="54" spans="1:8" ht="37.5" customHeight="1" thickBot="1">
      <c r="A54" s="50" t="s">
        <v>70</v>
      </c>
      <c r="B54" s="50" t="s">
        <v>73</v>
      </c>
      <c r="C54" s="51" t="s">
        <v>16</v>
      </c>
      <c r="D54" s="123" t="s">
        <v>73</v>
      </c>
      <c r="E54" s="124"/>
      <c r="F54" s="55">
        <v>0</v>
      </c>
      <c r="G54" s="50"/>
      <c r="H54" s="48"/>
    </row>
    <row r="55" spans="1:8" ht="18.75" customHeight="1" thickBot="1">
      <c r="A55" s="120" t="s">
        <v>74</v>
      </c>
      <c r="B55" s="121"/>
      <c r="C55" s="121"/>
      <c r="D55" s="121"/>
      <c r="E55" s="121"/>
      <c r="F55" s="121"/>
      <c r="G55" s="121"/>
      <c r="H55" s="122"/>
    </row>
    <row r="56" spans="1:8" ht="42.75" customHeight="1" thickBot="1">
      <c r="A56" s="50" t="s">
        <v>72</v>
      </c>
      <c r="B56" s="50" t="s">
        <v>15</v>
      </c>
      <c r="C56" s="51" t="s">
        <v>16</v>
      </c>
      <c r="D56" s="123" t="s">
        <v>15</v>
      </c>
      <c r="E56" s="124"/>
      <c r="F56" s="55">
        <v>0</v>
      </c>
      <c r="G56" s="50"/>
      <c r="H56" s="48"/>
    </row>
    <row r="57" spans="1:8" ht="42" customHeight="1" thickBot="1">
      <c r="A57" s="50" t="s">
        <v>75</v>
      </c>
      <c r="B57" s="50" t="s">
        <v>18</v>
      </c>
      <c r="C57" s="51" t="s">
        <v>16</v>
      </c>
      <c r="D57" s="123" t="s">
        <v>18</v>
      </c>
      <c r="E57" s="124"/>
      <c r="F57" s="55">
        <v>0</v>
      </c>
      <c r="G57" s="50"/>
      <c r="H57" s="48"/>
    </row>
    <row r="58" spans="1:8" ht="48.75" customHeight="1" thickBot="1">
      <c r="A58" s="50" t="s">
        <v>76</v>
      </c>
      <c r="B58" s="50" t="s">
        <v>20</v>
      </c>
      <c r="C58" s="51" t="s">
        <v>16</v>
      </c>
      <c r="D58" s="123" t="s">
        <v>20</v>
      </c>
      <c r="E58" s="124"/>
      <c r="F58" s="55">
        <v>0</v>
      </c>
      <c r="G58" s="50"/>
      <c r="H58" s="48"/>
    </row>
    <row r="59" spans="1:8" ht="44.25" customHeight="1" thickBot="1">
      <c r="A59" s="50" t="s">
        <v>77</v>
      </c>
      <c r="B59" s="50" t="s">
        <v>53</v>
      </c>
      <c r="C59" s="51" t="s">
        <v>16</v>
      </c>
      <c r="D59" s="123" t="s">
        <v>53</v>
      </c>
      <c r="E59" s="124"/>
      <c r="F59" s="55">
        <v>0</v>
      </c>
      <c r="G59" s="50"/>
      <c r="H59" s="48"/>
    </row>
    <row r="60" spans="1:8" ht="42.75" customHeight="1" thickBot="1">
      <c r="A60" s="50" t="s">
        <v>78</v>
      </c>
      <c r="B60" s="50" t="s">
        <v>55</v>
      </c>
      <c r="C60" s="51" t="s">
        <v>16</v>
      </c>
      <c r="D60" s="123" t="s">
        <v>55</v>
      </c>
      <c r="E60" s="124"/>
      <c r="F60" s="55">
        <v>0</v>
      </c>
      <c r="G60" s="50"/>
      <c r="H60" s="48"/>
    </row>
    <row r="61" spans="1:8" ht="42" customHeight="1" thickBot="1">
      <c r="A61" s="52" t="s">
        <v>79</v>
      </c>
      <c r="B61" s="52" t="s">
        <v>57</v>
      </c>
      <c r="C61" s="53" t="s">
        <v>16</v>
      </c>
      <c r="D61" s="159" t="s">
        <v>57</v>
      </c>
      <c r="E61" s="160"/>
      <c r="F61" s="56">
        <f>D68+E68+F68+G68+H68</f>
        <v>38178.819999999985</v>
      </c>
      <c r="G61" s="52"/>
      <c r="H61" s="54"/>
    </row>
    <row r="62" spans="1:8" ht="30" customHeight="1" thickBot="1">
      <c r="A62" s="18" t="s">
        <v>143</v>
      </c>
      <c r="B62" s="19"/>
      <c r="C62" s="19"/>
      <c r="D62" s="19"/>
      <c r="E62" s="19"/>
      <c r="F62" s="19"/>
      <c r="G62" s="19"/>
      <c r="H62" s="20"/>
    </row>
    <row r="63" spans="1:8" ht="68.25" thickBot="1">
      <c r="A63" s="4" t="s">
        <v>80</v>
      </c>
      <c r="B63" s="11" t="s">
        <v>82</v>
      </c>
      <c r="C63" s="3" t="s">
        <v>8</v>
      </c>
      <c r="D63" s="21" t="s">
        <v>163</v>
      </c>
      <c r="E63" s="65" t="s">
        <v>164</v>
      </c>
      <c r="F63" s="21" t="s">
        <v>165</v>
      </c>
      <c r="G63" s="24" t="s">
        <v>166</v>
      </c>
      <c r="H63" s="41" t="s">
        <v>147</v>
      </c>
    </row>
    <row r="64" spans="1:8" ht="39.75" customHeight="1" thickBot="1">
      <c r="A64" s="4" t="s">
        <v>81</v>
      </c>
      <c r="B64" s="4" t="s">
        <v>2</v>
      </c>
      <c r="C64" s="3" t="s">
        <v>8</v>
      </c>
      <c r="D64" s="3" t="s">
        <v>144</v>
      </c>
      <c r="E64" s="3" t="s">
        <v>145</v>
      </c>
      <c r="F64" s="3" t="s">
        <v>145</v>
      </c>
      <c r="G64" s="3" t="s">
        <v>145</v>
      </c>
      <c r="H64" s="23" t="s">
        <v>148</v>
      </c>
    </row>
    <row r="65" spans="1:8" ht="32.25" customHeight="1" thickBot="1">
      <c r="A65" s="4" t="s">
        <v>83</v>
      </c>
      <c r="B65" s="4" t="s">
        <v>85</v>
      </c>
      <c r="C65" s="3" t="s">
        <v>86</v>
      </c>
      <c r="D65" s="85">
        <f>D66/1638.64</f>
        <v>194.53043987697112</v>
      </c>
      <c r="E65" s="85">
        <f>E66/140.38</f>
        <v>236.3851688274683</v>
      </c>
      <c r="F65" s="85">
        <f>F66/14.34</f>
        <v>1090.5251046025105</v>
      </c>
      <c r="G65" s="86">
        <f>G66/22.34</f>
        <v>1253.3692927484333</v>
      </c>
      <c r="H65" s="87">
        <f>H66/0.99</f>
        <v>1308.6363636363635</v>
      </c>
    </row>
    <row r="66" spans="1:9" ht="37.5" customHeight="1" thickBot="1">
      <c r="A66" s="4" t="s">
        <v>84</v>
      </c>
      <c r="B66" s="4" t="s">
        <v>88</v>
      </c>
      <c r="C66" s="3" t="s">
        <v>16</v>
      </c>
      <c r="D66" s="76">
        <v>318765.36</v>
      </c>
      <c r="E66" s="76">
        <v>33183.75</v>
      </c>
      <c r="F66" s="76">
        <v>15638.13</v>
      </c>
      <c r="G66" s="82">
        <v>28000.27</v>
      </c>
      <c r="H66" s="82">
        <v>1295.55</v>
      </c>
      <c r="I66" s="47"/>
    </row>
    <row r="67" spans="1:8" ht="32.25" customHeight="1" thickBot="1">
      <c r="A67" s="4" t="s">
        <v>87</v>
      </c>
      <c r="B67" s="4" t="s">
        <v>90</v>
      </c>
      <c r="C67" s="3" t="s">
        <v>16</v>
      </c>
      <c r="D67" s="76">
        <v>280588.25</v>
      </c>
      <c r="E67" s="76">
        <v>28503.84</v>
      </c>
      <c r="F67" s="76">
        <v>22032</v>
      </c>
      <c r="G67" s="83">
        <v>26450.61</v>
      </c>
      <c r="H67" s="83">
        <v>1129.54</v>
      </c>
    </row>
    <row r="68" spans="1:8" ht="31.5" customHeight="1" thickBot="1">
      <c r="A68" s="4" t="s">
        <v>89</v>
      </c>
      <c r="B68" s="4" t="s">
        <v>92</v>
      </c>
      <c r="C68" s="3" t="s">
        <v>16</v>
      </c>
      <c r="D68" s="68">
        <f>D66-D67</f>
        <v>38177.109999999986</v>
      </c>
      <c r="E68" s="68">
        <f>E66-E67</f>
        <v>4679.91</v>
      </c>
      <c r="F68" s="68">
        <f>F66-F67</f>
        <v>-6393.870000000001</v>
      </c>
      <c r="G68" s="69">
        <f>G66-G67</f>
        <v>1549.6599999999999</v>
      </c>
      <c r="H68" s="69">
        <f>H66-H67</f>
        <v>166.01</v>
      </c>
    </row>
    <row r="69" spans="1:8" ht="63" customHeight="1" thickBot="1">
      <c r="A69" s="4" t="s">
        <v>91</v>
      </c>
      <c r="B69" s="4" t="s">
        <v>94</v>
      </c>
      <c r="C69" s="3" t="s">
        <v>16</v>
      </c>
      <c r="D69" s="81">
        <f>D66</f>
        <v>318765.36</v>
      </c>
      <c r="E69" s="81">
        <v>34986.42</v>
      </c>
      <c r="F69" s="81">
        <v>15635.66</v>
      </c>
      <c r="G69" s="81">
        <v>28240.14</v>
      </c>
      <c r="H69" s="81">
        <f>H66</f>
        <v>1295.55</v>
      </c>
    </row>
    <row r="70" spans="1:8" ht="29.25" customHeight="1" thickBot="1">
      <c r="A70" s="4" t="s">
        <v>93</v>
      </c>
      <c r="B70" s="4" t="s">
        <v>73</v>
      </c>
      <c r="C70" s="3" t="s">
        <v>16</v>
      </c>
      <c r="D70" s="43">
        <f>D69-D66</f>
        <v>0</v>
      </c>
      <c r="E70" s="43">
        <f>E69-E66</f>
        <v>1802.6699999999983</v>
      </c>
      <c r="F70" s="43">
        <f>F69-F66</f>
        <v>-2.469999999999345</v>
      </c>
      <c r="G70" s="43">
        <f>G69-G66</f>
        <v>239.86999999999898</v>
      </c>
      <c r="H70" s="43">
        <f>H69-H66</f>
        <v>0</v>
      </c>
    </row>
    <row r="71" spans="1:8" ht="39" customHeight="1" thickBot="1">
      <c r="A71" s="4" t="s">
        <v>95</v>
      </c>
      <c r="B71" s="17" t="s">
        <v>96</v>
      </c>
      <c r="C71" s="3" t="s">
        <v>16</v>
      </c>
      <c r="D71" s="142" t="s">
        <v>146</v>
      </c>
      <c r="E71" s="143"/>
      <c r="F71" s="143"/>
      <c r="G71" s="143"/>
      <c r="H71" s="144"/>
    </row>
    <row r="72" spans="1:8" ht="39" customHeight="1" thickBot="1">
      <c r="A72" s="4" t="s">
        <v>97</v>
      </c>
      <c r="B72" s="17" t="s">
        <v>98</v>
      </c>
      <c r="C72" s="3" t="s">
        <v>16</v>
      </c>
      <c r="D72" s="145" t="s">
        <v>146</v>
      </c>
      <c r="E72" s="146"/>
      <c r="F72" s="146"/>
      <c r="G72" s="146"/>
      <c r="H72" s="147"/>
    </row>
    <row r="73" spans="1:8" ht="48" customHeight="1" thickBot="1">
      <c r="A73" s="4" t="s">
        <v>99</v>
      </c>
      <c r="B73" s="17" t="s">
        <v>100</v>
      </c>
      <c r="C73" s="3" t="s">
        <v>16</v>
      </c>
      <c r="D73" s="16"/>
      <c r="E73" s="12">
        <v>0</v>
      </c>
      <c r="F73" s="12">
        <v>0</v>
      </c>
      <c r="G73" s="12">
        <v>0</v>
      </c>
      <c r="H73" s="25">
        <v>0</v>
      </c>
    </row>
    <row r="74" spans="1:8" ht="25.5" customHeight="1" thickBot="1">
      <c r="A74" s="132" t="s">
        <v>101</v>
      </c>
      <c r="B74" s="133"/>
      <c r="C74" s="133"/>
      <c r="D74" s="133"/>
      <c r="E74" s="133"/>
      <c r="F74" s="133"/>
      <c r="G74" s="133"/>
      <c r="H74" s="134"/>
    </row>
    <row r="75" spans="1:8" ht="45" customHeight="1" thickBot="1">
      <c r="A75" s="88" t="s">
        <v>102</v>
      </c>
      <c r="B75" s="88" t="s">
        <v>66</v>
      </c>
      <c r="C75" s="89" t="s">
        <v>67</v>
      </c>
      <c r="D75" s="88" t="s">
        <v>66</v>
      </c>
      <c r="E75" s="148" t="s">
        <v>183</v>
      </c>
      <c r="F75" s="149"/>
      <c r="G75" s="150"/>
      <c r="H75" s="90">
        <v>23</v>
      </c>
    </row>
    <row r="76" spans="1:8" ht="45" customHeight="1" thickBot="1">
      <c r="A76" s="88" t="s">
        <v>103</v>
      </c>
      <c r="B76" s="88" t="s">
        <v>69</v>
      </c>
      <c r="C76" s="89" t="s">
        <v>67</v>
      </c>
      <c r="D76" s="88" t="s">
        <v>69</v>
      </c>
      <c r="E76" s="148"/>
      <c r="F76" s="149"/>
      <c r="G76" s="150"/>
      <c r="H76" s="90">
        <v>23</v>
      </c>
    </row>
    <row r="77" spans="1:8" ht="66.75" customHeight="1" thickBot="1">
      <c r="A77" s="88" t="s">
        <v>104</v>
      </c>
      <c r="B77" s="88" t="s">
        <v>71</v>
      </c>
      <c r="C77" s="89" t="s">
        <v>105</v>
      </c>
      <c r="D77" s="88" t="s">
        <v>71</v>
      </c>
      <c r="E77" s="148"/>
      <c r="F77" s="149"/>
      <c r="G77" s="150"/>
      <c r="H77" s="90">
        <v>0</v>
      </c>
    </row>
    <row r="78" spans="1:8" ht="46.5" customHeight="1" thickBot="1">
      <c r="A78" s="4" t="s">
        <v>106</v>
      </c>
      <c r="B78" s="4" t="s">
        <v>73</v>
      </c>
      <c r="C78" s="3" t="s">
        <v>16</v>
      </c>
      <c r="D78" s="4" t="s">
        <v>73</v>
      </c>
      <c r="E78" s="145"/>
      <c r="F78" s="146"/>
      <c r="G78" s="147"/>
      <c r="H78" s="25">
        <f>D70+E70+F70+G70+H70</f>
        <v>2040.069999999998</v>
      </c>
    </row>
    <row r="79" spans="1:8" ht="25.5" customHeight="1" thickBot="1">
      <c r="A79" s="132" t="s">
        <v>107</v>
      </c>
      <c r="B79" s="133"/>
      <c r="C79" s="133"/>
      <c r="D79" s="133"/>
      <c r="E79" s="133"/>
      <c r="F79" s="133"/>
      <c r="G79" s="133"/>
      <c r="H79" s="134"/>
    </row>
    <row r="80" spans="1:8" ht="54.75" customHeight="1" thickBot="1">
      <c r="A80" s="91" t="s">
        <v>108</v>
      </c>
      <c r="B80" s="91" t="s">
        <v>109</v>
      </c>
      <c r="C80" s="92" t="s">
        <v>67</v>
      </c>
      <c r="D80" s="91" t="s">
        <v>109</v>
      </c>
      <c r="E80" s="170"/>
      <c r="F80" s="171"/>
      <c r="G80" s="172"/>
      <c r="H80" s="93"/>
    </row>
    <row r="81" spans="1:8" ht="26.25" thickBot="1">
      <c r="A81" s="91" t="s">
        <v>110</v>
      </c>
      <c r="B81" s="91" t="s">
        <v>111</v>
      </c>
      <c r="C81" s="92" t="s">
        <v>67</v>
      </c>
      <c r="D81" s="91" t="s">
        <v>111</v>
      </c>
      <c r="E81" s="173"/>
      <c r="F81" s="174"/>
      <c r="G81" s="175"/>
      <c r="H81" s="94"/>
    </row>
    <row r="82" spans="1:8" ht="59.25" customHeight="1" thickBot="1">
      <c r="A82" s="91" t="s">
        <v>112</v>
      </c>
      <c r="B82" s="91" t="s">
        <v>113</v>
      </c>
      <c r="C82" s="92" t="s">
        <v>16</v>
      </c>
      <c r="D82" s="95" t="s">
        <v>113</v>
      </c>
      <c r="E82" s="164" t="s">
        <v>168</v>
      </c>
      <c r="F82" s="165"/>
      <c r="G82" s="165"/>
      <c r="H82" s="166"/>
    </row>
    <row r="83" ht="12.75">
      <c r="A83" s="1"/>
    </row>
    <row r="84" ht="12.75">
      <c r="A84" s="1"/>
    </row>
    <row r="85" spans="1:7" ht="27.75" customHeight="1">
      <c r="A85" s="110" t="s">
        <v>114</v>
      </c>
      <c r="B85" s="110"/>
      <c r="C85" s="110"/>
      <c r="D85" s="110"/>
      <c r="E85" s="110"/>
      <c r="F85" s="110"/>
      <c r="G85" s="110"/>
    </row>
    <row r="86" ht="12.75">
      <c r="A86" s="1"/>
    </row>
    <row r="87" ht="13.5" thickBot="1">
      <c r="A87" s="2" t="s">
        <v>115</v>
      </c>
    </row>
    <row r="88" spans="1:5" ht="30.75" customHeight="1" thickBot="1">
      <c r="A88" s="26">
        <v>1</v>
      </c>
      <c r="B88" s="27" t="s">
        <v>67</v>
      </c>
      <c r="C88" s="139" t="s">
        <v>116</v>
      </c>
      <c r="D88" s="140"/>
      <c r="E88" s="141"/>
    </row>
    <row r="89" spans="1:5" ht="18.75" customHeight="1" thickBot="1">
      <c r="A89" s="28">
        <v>2</v>
      </c>
      <c r="B89" s="4" t="s">
        <v>117</v>
      </c>
      <c r="C89" s="139" t="s">
        <v>118</v>
      </c>
      <c r="D89" s="140"/>
      <c r="E89" s="141"/>
    </row>
    <row r="90" spans="1:5" ht="16.5" customHeight="1" thickBot="1">
      <c r="A90" s="28">
        <v>3</v>
      </c>
      <c r="B90" s="4" t="s">
        <v>119</v>
      </c>
      <c r="C90" s="139" t="s">
        <v>120</v>
      </c>
      <c r="D90" s="140"/>
      <c r="E90" s="141"/>
    </row>
    <row r="91" spans="1:5" ht="13.5" thickBot="1">
      <c r="A91" s="28">
        <v>4</v>
      </c>
      <c r="B91" s="4" t="s">
        <v>16</v>
      </c>
      <c r="C91" s="139" t="s">
        <v>121</v>
      </c>
      <c r="D91" s="140"/>
      <c r="E91" s="141"/>
    </row>
    <row r="92" spans="1:5" ht="24" customHeight="1" thickBot="1">
      <c r="A92" s="28">
        <v>5</v>
      </c>
      <c r="B92" s="4" t="s">
        <v>86</v>
      </c>
      <c r="C92" s="139" t="s">
        <v>122</v>
      </c>
      <c r="D92" s="140"/>
      <c r="E92" s="141"/>
    </row>
    <row r="93" spans="1:5" ht="21" customHeight="1" thickBot="1">
      <c r="A93" s="29">
        <v>6</v>
      </c>
      <c r="B93" s="30" t="s">
        <v>123</v>
      </c>
      <c r="C93" s="139" t="s">
        <v>124</v>
      </c>
      <c r="D93" s="140"/>
      <c r="E93" s="141"/>
    </row>
    <row r="95" ht="12.75">
      <c r="B95" t="s">
        <v>173</v>
      </c>
    </row>
    <row r="96" spans="2:6" ht="72">
      <c r="B96" s="84" t="s">
        <v>174</v>
      </c>
      <c r="C96" s="96" t="s">
        <v>179</v>
      </c>
      <c r="D96" s="84" t="s">
        <v>175</v>
      </c>
      <c r="E96" s="84" t="s">
        <v>176</v>
      </c>
      <c r="F96" s="98" t="s">
        <v>180</v>
      </c>
    </row>
    <row r="97" spans="2:6" ht="12.75">
      <c r="B97" s="84" t="s">
        <v>177</v>
      </c>
      <c r="C97" s="97">
        <f>768.21/2</f>
        <v>384.105</v>
      </c>
      <c r="D97" s="97">
        <v>4704.66</v>
      </c>
      <c r="E97" s="97">
        <v>1773.5</v>
      </c>
      <c r="F97" s="99">
        <f>C97+E97</f>
        <v>2157.605</v>
      </c>
    </row>
    <row r="98" spans="2:6" ht="12.75">
      <c r="B98" s="84" t="s">
        <v>178</v>
      </c>
      <c r="C98" s="97">
        <f>670.11/2</f>
        <v>335.055</v>
      </c>
      <c r="D98" s="97">
        <v>1666.93</v>
      </c>
      <c r="E98" s="97">
        <v>1838.32</v>
      </c>
      <c r="F98" s="99">
        <f>C98+E98</f>
        <v>2173.375</v>
      </c>
    </row>
  </sheetData>
  <sheetProtection/>
  <mergeCells count="70">
    <mergeCell ref="D30:F30"/>
    <mergeCell ref="D31:F31"/>
    <mergeCell ref="D32:F32"/>
    <mergeCell ref="D33:F33"/>
    <mergeCell ref="D34:F34"/>
    <mergeCell ref="D39:F39"/>
    <mergeCell ref="D38:F38"/>
    <mergeCell ref="E76:G76"/>
    <mergeCell ref="E77:G77"/>
    <mergeCell ref="E78:G78"/>
    <mergeCell ref="E80:G80"/>
    <mergeCell ref="E81:G81"/>
    <mergeCell ref="F49:G49"/>
    <mergeCell ref="D20:F20"/>
    <mergeCell ref="D21:F21"/>
    <mergeCell ref="D15:F15"/>
    <mergeCell ref="D16:F16"/>
    <mergeCell ref="D17:F17"/>
    <mergeCell ref="D18:F18"/>
    <mergeCell ref="D19:F19"/>
    <mergeCell ref="C92:E92"/>
    <mergeCell ref="D60:E60"/>
    <mergeCell ref="D61:E61"/>
    <mergeCell ref="D22:F22"/>
    <mergeCell ref="D23:F23"/>
    <mergeCell ref="D24:F24"/>
    <mergeCell ref="D25:F25"/>
    <mergeCell ref="D40:F40"/>
    <mergeCell ref="D36:F36"/>
    <mergeCell ref="E82:H82"/>
    <mergeCell ref="C91:E91"/>
    <mergeCell ref="A74:H74"/>
    <mergeCell ref="A79:H79"/>
    <mergeCell ref="E75:G75"/>
    <mergeCell ref="D3:F3"/>
    <mergeCell ref="D8:F8"/>
    <mergeCell ref="D11:F11"/>
    <mergeCell ref="D12:F12"/>
    <mergeCell ref="D13:F13"/>
    <mergeCell ref="D14:F14"/>
    <mergeCell ref="A41:H41"/>
    <mergeCell ref="D26:F26"/>
    <mergeCell ref="D28:F28"/>
    <mergeCell ref="D29:F29"/>
    <mergeCell ref="C93:E93"/>
    <mergeCell ref="D71:H71"/>
    <mergeCell ref="D72:H72"/>
    <mergeCell ref="C88:E88"/>
    <mergeCell ref="C89:E89"/>
    <mergeCell ref="C90:E90"/>
    <mergeCell ref="D27:F27"/>
    <mergeCell ref="D9:F9"/>
    <mergeCell ref="D10:F10"/>
    <mergeCell ref="A1:H1"/>
    <mergeCell ref="D58:E58"/>
    <mergeCell ref="D54:E54"/>
    <mergeCell ref="A50:H50"/>
    <mergeCell ref="D53:E53"/>
    <mergeCell ref="D52:E52"/>
    <mergeCell ref="A7:H7"/>
    <mergeCell ref="A85:G85"/>
    <mergeCell ref="D4:F4"/>
    <mergeCell ref="D5:F5"/>
    <mergeCell ref="D6:F6"/>
    <mergeCell ref="A55:H55"/>
    <mergeCell ref="D59:E59"/>
    <mergeCell ref="D51:E51"/>
    <mergeCell ref="D56:E56"/>
    <mergeCell ref="D57:E57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67">
      <selection activeCell="K70" sqref="K7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1" t="s">
        <v>181</v>
      </c>
      <c r="B1" s="131"/>
      <c r="C1" s="131"/>
      <c r="D1" s="131"/>
      <c r="E1" s="131"/>
      <c r="F1" s="131"/>
      <c r="G1" s="131"/>
      <c r="H1" s="13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1"/>
      <c r="E3" s="129"/>
      <c r="F3" s="15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5">
        <v>43100</v>
      </c>
      <c r="H6" s="5"/>
    </row>
    <row r="7" spans="1:8" ht="38.25" customHeight="1" thickBot="1">
      <c r="A7" s="135" t="s">
        <v>13</v>
      </c>
      <c r="B7" s="136"/>
      <c r="C7" s="136"/>
      <c r="D7" s="137"/>
      <c r="E7" s="137"/>
      <c r="F7" s="137"/>
      <c r="G7" s="136"/>
      <c r="H7" s="138"/>
    </row>
    <row r="8" spans="1:8" ht="33" customHeight="1" thickBot="1">
      <c r="A8" s="39" t="s">
        <v>0</v>
      </c>
      <c r="B8" s="38" t="s">
        <v>1</v>
      </c>
      <c r="C8" s="40" t="s">
        <v>2</v>
      </c>
      <c r="D8" s="153" t="s">
        <v>3</v>
      </c>
      <c r="E8" s="154"/>
      <c r="F8" s="155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74">
        <f>51329.09/2</f>
        <v>25664.545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75">
        <v>30743.94</v>
      </c>
      <c r="H11" s="48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56" t="s">
        <v>23</v>
      </c>
      <c r="E12" s="157"/>
      <c r="F12" s="158"/>
      <c r="G12" s="62">
        <f>G13+G14+G20+G21+G22+G23</f>
        <v>145245.6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27"/>
      <c r="G13" s="76">
        <v>22627.08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27"/>
      <c r="G14" s="76">
        <v>15906.24</v>
      </c>
      <c r="H14" s="5"/>
    </row>
    <row r="15" spans="1:8" ht="26.25" customHeight="1" thickBot="1">
      <c r="A15" s="4"/>
      <c r="B15" s="6"/>
      <c r="C15" s="3" t="s">
        <v>16</v>
      </c>
      <c r="D15" s="125" t="s">
        <v>157</v>
      </c>
      <c r="E15" s="126"/>
      <c r="F15" s="127"/>
      <c r="G15" s="77">
        <v>15516.52</v>
      </c>
      <c r="H15" s="5"/>
    </row>
    <row r="16" spans="1:8" ht="13.5" customHeight="1" thickBot="1">
      <c r="A16" s="4"/>
      <c r="B16" s="6"/>
      <c r="C16" s="3" t="s">
        <v>16</v>
      </c>
      <c r="D16" s="125" t="s">
        <v>158</v>
      </c>
      <c r="E16" s="126"/>
      <c r="F16" s="127"/>
      <c r="G16" s="78">
        <v>4080.78</v>
      </c>
      <c r="H16" s="48"/>
    </row>
    <row r="17" spans="1:8" ht="13.5" customHeight="1" thickBot="1">
      <c r="A17" s="4"/>
      <c r="B17" s="6"/>
      <c r="C17" s="3" t="s">
        <v>16</v>
      </c>
      <c r="D17" s="125" t="s">
        <v>159</v>
      </c>
      <c r="E17" s="126"/>
      <c r="F17" s="127"/>
      <c r="G17" s="76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27"/>
      <c r="G18" s="14">
        <f>G10</f>
        <v>25664.545</v>
      </c>
      <c r="H18" s="5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27"/>
      <c r="G19" s="66">
        <f>G18+G15-G17</f>
        <v>41181.065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76">
        <v>28750.56</v>
      </c>
      <c r="H20" s="73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28" t="s">
        <v>152</v>
      </c>
      <c r="E21" s="129"/>
      <c r="F21" s="130"/>
      <c r="G21" s="75">
        <v>24270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28" t="s">
        <v>153</v>
      </c>
      <c r="E22" s="129"/>
      <c r="F22" s="130"/>
      <c r="G22" s="75">
        <v>6123.36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61" t="s">
        <v>154</v>
      </c>
      <c r="E23" s="162"/>
      <c r="F23" s="163"/>
      <c r="G23" s="75">
        <v>47568.36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28" t="s">
        <v>35</v>
      </c>
      <c r="E24" s="129"/>
      <c r="F24" s="130"/>
      <c r="G24" s="63">
        <f>G25+G26+G27+G28+G29+G30</f>
        <v>138250.35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6" t="s">
        <v>38</v>
      </c>
      <c r="E25" s="157"/>
      <c r="F25" s="158"/>
      <c r="G25" s="79">
        <v>138250.35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5" t="s">
        <v>41</v>
      </c>
      <c r="E26" s="126"/>
      <c r="F26" s="127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5" t="s">
        <v>44</v>
      </c>
      <c r="E27" s="126"/>
      <c r="F27" s="127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5" t="s">
        <v>47</v>
      </c>
      <c r="E28" s="126"/>
      <c r="F28" s="127"/>
      <c r="G28" s="6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5" t="s">
        <v>125</v>
      </c>
      <c r="E29" s="126"/>
      <c r="F29" s="127"/>
      <c r="G29" s="76">
        <v>0</v>
      </c>
      <c r="H29" s="48"/>
      <c r="I29" s="5"/>
    </row>
    <row r="30" spans="1:9" ht="13.5" customHeight="1" thickBot="1">
      <c r="A30" s="4"/>
      <c r="B30" s="13"/>
      <c r="C30" s="3"/>
      <c r="D30" s="125" t="s">
        <v>167</v>
      </c>
      <c r="E30" s="126"/>
      <c r="F30" s="127"/>
      <c r="G30" s="76">
        <v>0</v>
      </c>
      <c r="H30" s="48"/>
      <c r="I30" s="70"/>
    </row>
    <row r="31" spans="1:8" ht="35.25" customHeight="1" thickBot="1">
      <c r="A31" s="4" t="s">
        <v>56</v>
      </c>
      <c r="B31" s="67" t="s">
        <v>51</v>
      </c>
      <c r="C31" s="3" t="s">
        <v>16</v>
      </c>
      <c r="D31" s="125" t="s">
        <v>51</v>
      </c>
      <c r="E31" s="126"/>
      <c r="F31" s="127"/>
      <c r="G31" s="64">
        <f>G24+G10</f>
        <v>163914.89500000002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25" t="s">
        <v>53</v>
      </c>
      <c r="E32" s="126"/>
      <c r="F32" s="127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25" t="s">
        <v>55</v>
      </c>
      <c r="E33" s="126"/>
      <c r="F33" s="127"/>
      <c r="G33" s="66">
        <f>G19</f>
        <v>41181.065</v>
      </c>
      <c r="H33" s="46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25" t="s">
        <v>57</v>
      </c>
      <c r="E34" s="126"/>
      <c r="F34" s="127"/>
      <c r="G34" s="48">
        <f>G11+G12-G24</f>
        <v>37739.19</v>
      </c>
      <c r="H34" s="48"/>
    </row>
    <row r="35" spans="1:8" ht="38.25" customHeight="1" thickBot="1">
      <c r="A35" s="132" t="s">
        <v>58</v>
      </c>
      <c r="B35" s="133"/>
      <c r="C35" s="133"/>
      <c r="D35" s="133"/>
      <c r="E35" s="133"/>
      <c r="F35" s="136"/>
      <c r="G35" s="133"/>
      <c r="H35" s="138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4" t="s">
        <v>136</v>
      </c>
      <c r="G36" s="45" t="s">
        <v>160</v>
      </c>
      <c r="H36" s="42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7" t="s">
        <v>161</v>
      </c>
      <c r="E37" s="51">
        <v>2.13</v>
      </c>
      <c r="F37" s="58" t="s">
        <v>137</v>
      </c>
      <c r="G37" s="59">
        <v>3810334293</v>
      </c>
      <c r="H37" s="60">
        <f>G17</f>
        <v>0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0" t="s">
        <v>162</v>
      </c>
      <c r="E38" s="80">
        <v>3.03</v>
      </c>
      <c r="F38" s="71" t="s">
        <v>137</v>
      </c>
      <c r="G38" s="59">
        <v>3810334293</v>
      </c>
      <c r="H38" s="60">
        <f>G13</f>
        <v>22627.08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0" t="s">
        <v>135</v>
      </c>
      <c r="E39" s="51">
        <v>3.85</v>
      </c>
      <c r="F39" s="72" t="s">
        <v>138</v>
      </c>
      <c r="G39" s="59">
        <v>3848000155</v>
      </c>
      <c r="H39" s="60">
        <f>G20</f>
        <v>28750.56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0" t="s">
        <v>135</v>
      </c>
      <c r="E40" s="51">
        <v>3.25</v>
      </c>
      <c r="F40" s="72" t="s">
        <v>139</v>
      </c>
      <c r="G40" s="59">
        <v>3837003965</v>
      </c>
      <c r="H40" s="60">
        <f>G21</f>
        <v>24270</v>
      </c>
    </row>
    <row r="41" spans="1:8" ht="68.25" thickBot="1">
      <c r="A41" s="15">
        <v>5</v>
      </c>
      <c r="B41" s="4" t="s">
        <v>130</v>
      </c>
      <c r="C41" s="3" t="s">
        <v>129</v>
      </c>
      <c r="D41" s="57" t="s">
        <v>161</v>
      </c>
      <c r="E41" s="51">
        <v>0.82</v>
      </c>
      <c r="F41" s="58" t="s">
        <v>140</v>
      </c>
      <c r="G41" s="59">
        <v>3848006622</v>
      </c>
      <c r="H41" s="60">
        <f>G22</f>
        <v>6123.36</v>
      </c>
    </row>
    <row r="42" spans="1:8" ht="68.25" thickBot="1">
      <c r="A42" s="15">
        <v>6</v>
      </c>
      <c r="B42" s="16" t="s">
        <v>131</v>
      </c>
      <c r="C42" s="3" t="s">
        <v>129</v>
      </c>
      <c r="D42" s="57" t="s">
        <v>161</v>
      </c>
      <c r="E42" s="51">
        <v>6.37</v>
      </c>
      <c r="F42" s="61" t="s">
        <v>140</v>
      </c>
      <c r="G42" s="59">
        <v>3848006622</v>
      </c>
      <c r="H42" s="60">
        <f>G23</f>
        <v>47568.36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76"/>
      <c r="G43" s="127"/>
      <c r="H43" s="60">
        <f>SUM(H37:H42)</f>
        <v>129339.36</v>
      </c>
    </row>
    <row r="44" spans="1:8" ht="19.5" customHeight="1" thickBot="1">
      <c r="A44" s="132" t="s">
        <v>64</v>
      </c>
      <c r="B44" s="133"/>
      <c r="C44" s="133"/>
      <c r="D44" s="133"/>
      <c r="E44" s="133"/>
      <c r="F44" s="133"/>
      <c r="G44" s="133"/>
      <c r="H44" s="134"/>
    </row>
    <row r="45" spans="1:8" ht="47.25" customHeight="1" thickBot="1">
      <c r="A45" s="50" t="s">
        <v>172</v>
      </c>
      <c r="B45" s="50" t="s">
        <v>66</v>
      </c>
      <c r="C45" s="51" t="s">
        <v>67</v>
      </c>
      <c r="D45" s="123" t="s">
        <v>142</v>
      </c>
      <c r="E45" s="124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23" t="s">
        <v>69</v>
      </c>
      <c r="E46" s="124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23" t="s">
        <v>71</v>
      </c>
      <c r="E47" s="124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23" t="s">
        <v>73</v>
      </c>
      <c r="E48" s="124"/>
      <c r="F48" s="55">
        <v>0</v>
      </c>
      <c r="G48" s="50"/>
      <c r="H48" s="48"/>
    </row>
    <row r="49" spans="1:8" ht="18.75" customHeight="1" thickBot="1">
      <c r="A49" s="120" t="s">
        <v>74</v>
      </c>
      <c r="B49" s="121"/>
      <c r="C49" s="121"/>
      <c r="D49" s="121"/>
      <c r="E49" s="121"/>
      <c r="F49" s="121"/>
      <c r="G49" s="121"/>
      <c r="H49" s="122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23" t="s">
        <v>15</v>
      </c>
      <c r="E50" s="124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23" t="s">
        <v>18</v>
      </c>
      <c r="E51" s="124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23" t="s">
        <v>20</v>
      </c>
      <c r="E52" s="124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23" t="s">
        <v>53</v>
      </c>
      <c r="E53" s="124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23" t="s">
        <v>55</v>
      </c>
      <c r="E54" s="124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59" t="s">
        <v>57</v>
      </c>
      <c r="E55" s="160"/>
      <c r="F55" s="56">
        <f>D62+E62+F62+G62+H62</f>
        <v>-91090.42</v>
      </c>
      <c r="G55" s="52"/>
      <c r="H55" s="54"/>
    </row>
    <row r="56" spans="1:8" ht="30" customHeight="1" thickBot="1">
      <c r="A56" s="18" t="s">
        <v>143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163</v>
      </c>
      <c r="E57" s="65" t="s">
        <v>164</v>
      </c>
      <c r="F57" s="21" t="s">
        <v>165</v>
      </c>
      <c r="G57" s="24" t="s">
        <v>166</v>
      </c>
      <c r="H57" s="41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3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192.72726163159692</v>
      </c>
      <c r="E59" s="85">
        <f>E60/140.38</f>
        <v>472.50292064396643</v>
      </c>
      <c r="F59" s="85">
        <f>F60/14.34</f>
        <v>897.9281729428174</v>
      </c>
      <c r="G59" s="86">
        <f>G60/22.34</f>
        <v>1297.8012533572069</v>
      </c>
      <c r="H59" s="87">
        <f>H60/0.99</f>
        <v>1097.1515151515152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6">
        <v>315810.6</v>
      </c>
      <c r="E60" s="76">
        <v>66329.96</v>
      </c>
      <c r="F60" s="76">
        <v>12876.29</v>
      </c>
      <c r="G60" s="82">
        <v>28992.88</v>
      </c>
      <c r="H60" s="82">
        <v>1086.18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6">
        <v>380682.74</v>
      </c>
      <c r="E61" s="76">
        <v>89308.77</v>
      </c>
      <c r="F61" s="76">
        <v>14012.82</v>
      </c>
      <c r="G61" s="83">
        <v>31329.03</v>
      </c>
      <c r="H61" s="83">
        <v>852.97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8">
        <f>D60-D61</f>
        <v>-64872.140000000014</v>
      </c>
      <c r="E62" s="68">
        <f>E60-E61</f>
        <v>-22978.809999999998</v>
      </c>
      <c r="F62" s="68">
        <f>F60-F61</f>
        <v>-1136.5299999999988</v>
      </c>
      <c r="G62" s="69">
        <f>G60-G61</f>
        <v>-2336.149999999998</v>
      </c>
      <c r="H62" s="69">
        <f>H60-H61</f>
        <v>233.21000000000004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1">
        <f>D60</f>
        <v>315810.6</v>
      </c>
      <c r="E63" s="81">
        <v>73822.79</v>
      </c>
      <c r="F63" s="81">
        <v>13700.76</v>
      </c>
      <c r="G63" s="81">
        <v>31329.15</v>
      </c>
      <c r="H63" s="81">
        <f>H60</f>
        <v>1086.18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7492.829999999987</v>
      </c>
      <c r="F64" s="43">
        <f>F63-F60</f>
        <v>824.4699999999993</v>
      </c>
      <c r="G64" s="43">
        <f>G63-G60</f>
        <v>2336.2700000000004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42" t="s">
        <v>146</v>
      </c>
      <c r="E65" s="143"/>
      <c r="F65" s="143"/>
      <c r="G65" s="143"/>
      <c r="H65" s="14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5" t="s">
        <v>146</v>
      </c>
      <c r="E66" s="146"/>
      <c r="F66" s="146"/>
      <c r="G66" s="146"/>
      <c r="H66" s="14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32" t="s">
        <v>101</v>
      </c>
      <c r="B68" s="133"/>
      <c r="C68" s="133"/>
      <c r="D68" s="133"/>
      <c r="E68" s="133"/>
      <c r="F68" s="133"/>
      <c r="G68" s="133"/>
      <c r="H68" s="134"/>
    </row>
    <row r="69" spans="1:8" ht="45" customHeight="1" thickBot="1">
      <c r="A69" s="88" t="s">
        <v>102</v>
      </c>
      <c r="B69" s="88" t="s">
        <v>66</v>
      </c>
      <c r="C69" s="89" t="s">
        <v>67</v>
      </c>
      <c r="D69" s="88" t="s">
        <v>66</v>
      </c>
      <c r="E69" s="148" t="s">
        <v>183</v>
      </c>
      <c r="F69" s="149"/>
      <c r="G69" s="150"/>
      <c r="H69" s="90">
        <v>23</v>
      </c>
    </row>
    <row r="70" spans="1:8" ht="45" customHeight="1" thickBot="1">
      <c r="A70" s="88" t="s">
        <v>103</v>
      </c>
      <c r="B70" s="88" t="s">
        <v>69</v>
      </c>
      <c r="C70" s="89" t="s">
        <v>67</v>
      </c>
      <c r="D70" s="88" t="s">
        <v>69</v>
      </c>
      <c r="E70" s="148"/>
      <c r="F70" s="149"/>
      <c r="G70" s="150"/>
      <c r="H70" s="90">
        <v>23</v>
      </c>
    </row>
    <row r="71" spans="1:8" ht="66.75" customHeight="1" thickBot="1">
      <c r="A71" s="88" t="s">
        <v>104</v>
      </c>
      <c r="B71" s="88" t="s">
        <v>71</v>
      </c>
      <c r="C71" s="89" t="s">
        <v>105</v>
      </c>
      <c r="D71" s="88" t="s">
        <v>71</v>
      </c>
      <c r="E71" s="148"/>
      <c r="F71" s="149"/>
      <c r="G71" s="150"/>
      <c r="H71" s="90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45"/>
      <c r="F72" s="146"/>
      <c r="G72" s="147"/>
      <c r="H72" s="25">
        <f>D64+E64+F64+G64+H64</f>
        <v>10653.569999999987</v>
      </c>
    </row>
    <row r="73" spans="1:8" ht="25.5" customHeight="1" thickBot="1">
      <c r="A73" s="132" t="s">
        <v>107</v>
      </c>
      <c r="B73" s="133"/>
      <c r="C73" s="133"/>
      <c r="D73" s="133"/>
      <c r="E73" s="133"/>
      <c r="F73" s="133"/>
      <c r="G73" s="133"/>
      <c r="H73" s="134"/>
    </row>
    <row r="74" spans="1:8" ht="54.75" customHeight="1" thickBot="1">
      <c r="A74" s="91" t="s">
        <v>108</v>
      </c>
      <c r="B74" s="91" t="s">
        <v>109</v>
      </c>
      <c r="C74" s="92" t="s">
        <v>67</v>
      </c>
      <c r="D74" s="91" t="s">
        <v>109</v>
      </c>
      <c r="E74" s="170" t="s">
        <v>189</v>
      </c>
      <c r="F74" s="171"/>
      <c r="G74" s="172"/>
      <c r="H74" s="93">
        <v>3</v>
      </c>
    </row>
    <row r="75" spans="1:8" ht="26.25" thickBot="1">
      <c r="A75" s="91" t="s">
        <v>110</v>
      </c>
      <c r="B75" s="91" t="s">
        <v>111</v>
      </c>
      <c r="C75" s="92" t="s">
        <v>67</v>
      </c>
      <c r="D75" s="91" t="s">
        <v>111</v>
      </c>
      <c r="E75" s="173" t="s">
        <v>190</v>
      </c>
      <c r="F75" s="174"/>
      <c r="G75" s="175"/>
      <c r="H75" s="94">
        <v>1</v>
      </c>
    </row>
    <row r="76" spans="1:8" ht="59.25" customHeight="1" thickBot="1">
      <c r="A76" s="91" t="s">
        <v>112</v>
      </c>
      <c r="B76" s="91" t="s">
        <v>113</v>
      </c>
      <c r="C76" s="92" t="s">
        <v>16</v>
      </c>
      <c r="D76" s="95" t="s">
        <v>113</v>
      </c>
      <c r="E76" s="164" t="s">
        <v>168</v>
      </c>
      <c r="F76" s="165"/>
      <c r="G76" s="165"/>
      <c r="H76" s="166"/>
    </row>
    <row r="77" ht="12.75">
      <c r="A77" s="1"/>
    </row>
    <row r="78" ht="12.75">
      <c r="A78" s="1"/>
    </row>
    <row r="79" spans="1:7" ht="27.75" customHeight="1">
      <c r="A79" s="110" t="s">
        <v>114</v>
      </c>
      <c r="B79" s="110"/>
      <c r="C79" s="110"/>
      <c r="D79" s="110"/>
      <c r="E79" s="110"/>
      <c r="F79" s="110"/>
      <c r="G79" s="110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6">
        <v>1</v>
      </c>
      <c r="B82" s="27" t="s">
        <v>67</v>
      </c>
      <c r="C82" s="139" t="s">
        <v>116</v>
      </c>
      <c r="D82" s="140"/>
      <c r="E82" s="141"/>
    </row>
    <row r="83" spans="1:5" ht="18.75" customHeight="1" thickBot="1">
      <c r="A83" s="28">
        <v>2</v>
      </c>
      <c r="B83" s="4" t="s">
        <v>117</v>
      </c>
      <c r="C83" s="139" t="s">
        <v>118</v>
      </c>
      <c r="D83" s="140"/>
      <c r="E83" s="141"/>
    </row>
    <row r="84" spans="1:5" ht="16.5" customHeight="1" thickBot="1">
      <c r="A84" s="28">
        <v>3</v>
      </c>
      <c r="B84" s="4" t="s">
        <v>119</v>
      </c>
      <c r="C84" s="139" t="s">
        <v>120</v>
      </c>
      <c r="D84" s="140"/>
      <c r="E84" s="141"/>
    </row>
    <row r="85" spans="1:5" ht="13.5" thickBot="1">
      <c r="A85" s="28">
        <v>4</v>
      </c>
      <c r="B85" s="4" t="s">
        <v>16</v>
      </c>
      <c r="C85" s="139" t="s">
        <v>121</v>
      </c>
      <c r="D85" s="140"/>
      <c r="E85" s="141"/>
    </row>
    <row r="86" spans="1:5" ht="24" customHeight="1" thickBot="1">
      <c r="A86" s="28">
        <v>5</v>
      </c>
      <c r="B86" s="4" t="s">
        <v>86</v>
      </c>
      <c r="C86" s="139" t="s">
        <v>122</v>
      </c>
      <c r="D86" s="140"/>
      <c r="E86" s="141"/>
    </row>
    <row r="87" spans="1:5" ht="21" customHeight="1" thickBot="1">
      <c r="A87" s="29">
        <v>6</v>
      </c>
      <c r="B87" s="30" t="s">
        <v>123</v>
      </c>
      <c r="C87" s="139" t="s">
        <v>124</v>
      </c>
      <c r="D87" s="140"/>
      <c r="E87" s="141"/>
    </row>
    <row r="89" ht="12.75">
      <c r="B89" t="s">
        <v>173</v>
      </c>
    </row>
    <row r="90" spans="2:6" ht="72">
      <c r="B90" s="84" t="s">
        <v>174</v>
      </c>
      <c r="C90" s="96" t="s">
        <v>179</v>
      </c>
      <c r="D90" s="84" t="s">
        <v>175</v>
      </c>
      <c r="E90" s="84" t="s">
        <v>176</v>
      </c>
      <c r="F90" s="98" t="s">
        <v>180</v>
      </c>
    </row>
    <row r="91" spans="2:6" ht="12.75">
      <c r="B91" s="84" t="s">
        <v>177</v>
      </c>
      <c r="C91" s="97">
        <f>768.21/2</f>
        <v>384.105</v>
      </c>
      <c r="D91" s="97">
        <v>4144.38</v>
      </c>
      <c r="E91" s="97">
        <v>4833.86</v>
      </c>
      <c r="F91" s="100">
        <f>C91+E91</f>
        <v>5217.965</v>
      </c>
    </row>
    <row r="92" spans="2:6" ht="12.75">
      <c r="B92" s="84" t="s">
        <v>178</v>
      </c>
      <c r="C92" s="97">
        <f>670.11/2</f>
        <v>335.055</v>
      </c>
      <c r="D92" s="97">
        <v>4264.67</v>
      </c>
      <c r="E92" s="97">
        <v>4987.86</v>
      </c>
      <c r="F92" s="100">
        <f>C92+E92</f>
        <v>5322.915</v>
      </c>
    </row>
  </sheetData>
  <sheetProtection/>
  <mergeCells count="65">
    <mergeCell ref="C83:E83"/>
    <mergeCell ref="C84:E84"/>
    <mergeCell ref="C85:E85"/>
    <mergeCell ref="C86:E86"/>
    <mergeCell ref="C87:E87"/>
    <mergeCell ref="A73:H73"/>
    <mergeCell ref="E74:G74"/>
    <mergeCell ref="E75:G75"/>
    <mergeCell ref="E76:H76"/>
    <mergeCell ref="A79:G79"/>
    <mergeCell ref="C82:E82"/>
    <mergeCell ref="D66:H66"/>
    <mergeCell ref="A68:H68"/>
    <mergeCell ref="E69:G69"/>
    <mergeCell ref="E70:G70"/>
    <mergeCell ref="E71:G71"/>
    <mergeCell ref="E72:G72"/>
    <mergeCell ref="D51:E51"/>
    <mergeCell ref="D52:E52"/>
    <mergeCell ref="D53:E53"/>
    <mergeCell ref="D54:E54"/>
    <mergeCell ref="D55:E55"/>
    <mergeCell ref="D65:H65"/>
    <mergeCell ref="D45:E45"/>
    <mergeCell ref="D46:E46"/>
    <mergeCell ref="D47:E47"/>
    <mergeCell ref="D48:E48"/>
    <mergeCell ref="A49:H49"/>
    <mergeCell ref="D50:E50"/>
    <mergeCell ref="D32:F32"/>
    <mergeCell ref="D33:F33"/>
    <mergeCell ref="D34:F34"/>
    <mergeCell ref="A35:H35"/>
    <mergeCell ref="F43:G43"/>
    <mergeCell ref="A44:H44"/>
    <mergeCell ref="D26:F26"/>
    <mergeCell ref="D27:F27"/>
    <mergeCell ref="D28:F28"/>
    <mergeCell ref="D29:F29"/>
    <mergeCell ref="D30:F30"/>
    <mergeCell ref="D31:F31"/>
    <mergeCell ref="D20:F20"/>
    <mergeCell ref="D21:F21"/>
    <mergeCell ref="D22:F22"/>
    <mergeCell ref="D23:F23"/>
    <mergeCell ref="D24:F24"/>
    <mergeCell ref="D25:F25"/>
    <mergeCell ref="D14:F14"/>
    <mergeCell ref="D15:F15"/>
    <mergeCell ref="D16:F16"/>
    <mergeCell ref="D17:F17"/>
    <mergeCell ref="D18:F18"/>
    <mergeCell ref="D19:F19"/>
    <mergeCell ref="D8:F8"/>
    <mergeCell ref="D9:F9"/>
    <mergeCell ref="D10:F10"/>
    <mergeCell ref="D11:F11"/>
    <mergeCell ref="D12:F12"/>
    <mergeCell ref="D13:F13"/>
    <mergeCell ref="A1:H1"/>
    <mergeCell ref="D3:F3"/>
    <mergeCell ref="D4:F4"/>
    <mergeCell ref="D5:F5"/>
    <mergeCell ref="D6:F6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2018-03-14T00:54:26Z</dcterms:modified>
  <cp:category/>
  <cp:version/>
  <cp:contentType/>
  <cp:contentStatus/>
</cp:coreProperties>
</file>