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'2.8.'!$A$1:$I$108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<sst xmlns="http://schemas.openxmlformats.org/spreadsheetml/2006/main" count="288" uniqueCount="184">
  <si>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</si>
  <si>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</si>
  <si>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</si>
  <si>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</si>
  <si>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</si>
  <si>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</si>
  <si>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</si>
  <si>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</si>
  <si>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</si>
  <si>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</si>
  <si>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</si>
  <si>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</si>
  <si>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</si>
  <si>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</si>
  <si>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</si>
  <si>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</si>
  <si>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</si>
  <si>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</si>
  <si>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</si>
  <si>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</si>
  <si>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</si>
  <si>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</si>
  <si>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</si>
  <si>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</si>
  <si>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</si>
  <si>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</si>
  <si>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</si>
  <si>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</si>
  <si>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</si>
  <si>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</si>
  <si>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</si>
  <si>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</si>
  <si>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</si>
  <si>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</si>
  <si>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</si>
  <si>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</si>
  <si>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</si>
  <si>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</si>
  <si>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</si>
  <si>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</si>
  <si>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</si>
  <si>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</si>
  <si>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</si>
  <si>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</si>
  <si>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</si>
  <si>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</si>
  <si>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</si>
  <si>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</si>
  <si>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</si>
  <si>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</si>
  <si>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</si>
  <si>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</si>
  <si>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</si>
  <si>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</si>
  <si>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</si>
  <si>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</si>
  <si>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</si>
  <si>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</si>
  <si>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</si>
  <si>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</si>
  <si>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</si>
  <si>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</si>
  <si>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</si>
  <si>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</si>
  <si>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</si>
  <si>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</si>
  <si>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</si>
  <si>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</si>
  <si>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</si>
  <si>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</si>
  <si>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</si>
  <si>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</si>
  <si>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</si>
  <si>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</si>
  <si>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</si>
  <si>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</si>
  <si>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</si>
  <si>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</si>
  <si>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</si>
  <si>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</si>
  <si>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</si>
  <si>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</si>
  <si>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</si>
  <si>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</si>
  <si>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</si>
  <si>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</si>
  <si>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</si>
  <si>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</si>
  <si>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</si>
  <si>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</si>
  <si>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</si>
  <si>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</si>
  <si>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</si>
  <si>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</si>
  <si>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</si>
  <si>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</si>
  <si>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</si>
  <si>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</si>
  <si>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</si>
  <si>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</si>
  <si>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</si>
  <si>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</si>
  <si>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</si>
  <si>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</si>
  <si>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</si>
  <si>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</si>
  <si>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</si>
  <si>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</si>
  <si>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</si>
  <si>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</si>
  <si>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</si>
  <si>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</si>
  <si>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</si>
  <si>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</si>
  <si>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</si>
  <si>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</si>
  <si>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</si>
  <si>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</si>
  <si>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</si>
  <si>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</si>
  <si>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</si>
  <si>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</si>
  <si>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</si>
  <si>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</si>
  <si>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</si>
  <si>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</si>
  <si>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</si>
  <si>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</si>
  <si>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</si>
  <si>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</si>
  <si>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</si>
  <si>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</si>
  <si>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</si>
  <si>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</si>
  <si>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</si>
  <si>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</si>
  <si>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</si>
  <si>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</si>
  <si>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</si>
  <si>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</si>
  <si>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</si>
  <si>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</si>
  <si>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</si>
  <si>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</si>
  <si>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</si>
  <si>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</si>
  <si>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</si>
  <si>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</si>
  <si>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</si>
  <si>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</si>
  <si>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</si>
  <si>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</si>
  <si>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</si>
  <si>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</si>
  <si>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</si>
  <si>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</si>
  <si>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</si>
  <si>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</si>
  <si>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</si>
  <si>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</si>
  <si>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</si>
  <si>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</si>
  <si>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</si>
  <si>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</si>
  <si>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</si>
  <si>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</si>
  <si>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</si>
  <si>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</si>
  <si>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</si>
  <si>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</si>
  <si>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</si>
  <si>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</si>
  <si>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</si>
  <si>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</si>
  <si>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</si>
  <si>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</si>
  <si>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</si>
  <si>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</si>
  <si>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</si>
  <si>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115   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</si>
  <si>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</si>
  <si>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</si>
  <si>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с 1 по 32</t>
  </si>
  <si>
    <t>кв.5,8,9,13,24,28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</si>
</sst>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4" borderId="23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2" fontId="3" fillId="35" borderId="16" xfId="0" applyNumberFormat="1" applyFont="1" applyFill="1" applyBorder="1" applyAlignment="1">
      <alignment/>
    </xf>
    <xf numFmtId="0" fontId="4" fillId="35" borderId="23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194" fontId="4" fillId="35" borderId="10" xfId="0" applyNumberFormat="1" applyFont="1" applyFill="1" applyBorder="1" applyAlignment="1">
      <alignment wrapText="1"/>
    </xf>
    <xf numFmtId="194" fontId="0" fillId="35" borderId="11" xfId="0" applyNumberFormat="1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0" fontId="4" fillId="35" borderId="27" xfId="0" applyFont="1" applyFill="1" applyBorder="1" applyAlignment="1">
      <alignment wrapText="1"/>
    </xf>
    <xf numFmtId="0" fontId="4" fillId="35" borderId="17" xfId="0" applyFont="1" applyFill="1" applyBorder="1" applyAlignment="1">
      <alignment/>
    </xf>
    <xf numFmtId="0" fontId="4" fillId="35" borderId="11" xfId="0" applyFont="1" applyFill="1" applyBorder="1" applyAlignment="1">
      <alignment wrapText="1"/>
    </xf>
    <xf numFmtId="0" fontId="4" fillId="35" borderId="31" xfId="0" applyFont="1" applyFill="1" applyBorder="1" applyAlignment="1">
      <alignment wrapText="1"/>
    </xf>
    <xf numFmtId="0" fontId="0" fillId="0" borderId="0" xfId="0" applyAlignment="1">
      <alignment wrapText="1"/>
    </xf>
    <xf numFmtId="0" fontId="41" fillId="0" borderId="32" xfId="0" applyFont="1" applyBorder="1" applyAlignment="1">
      <alignment wrapText="1"/>
    </xf>
    <xf numFmtId="0" fontId="0" fillId="0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8" fillId="0" borderId="32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52" fillId="0" borderId="33" xfId="0" applyFont="1" applyBorder="1" applyAlignment="1">
      <alignment horizontal="center" vertical="justify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5" xfId="0" applyNumberFormat="1" applyFont="1" applyBorder="1" applyAlignment="1">
      <alignment horizontal="right" vertical="top" wrapText="1"/>
    </xf>
    <xf numFmtId="14" fontId="0" fillId="0" borderId="46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1;&#1077;&#1085;&#1080;&#108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619">
          <cell r="X619">
            <v>31549.07999999999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zoomScalePageLayoutView="0" workbookViewId="0" topLeftCell="A67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1" t="s">
        <v>179</v>
      </c>
      <c r="B1" s="161"/>
      <c r="C1" s="161"/>
      <c r="D1" s="161"/>
      <c r="E1" s="161"/>
      <c r="F1" s="161"/>
      <c r="G1" s="161"/>
      <c r="H1" s="161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8"/>
      <c r="E3" s="133"/>
      <c r="F3" s="13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35">
        <v>43100</v>
      </c>
      <c r="H6" s="5"/>
    </row>
    <row r="7" spans="1:8" ht="38.25" customHeight="1" thickBot="1">
      <c r="A7" s="157" t="s">
        <v>13</v>
      </c>
      <c r="B7" s="158"/>
      <c r="C7" s="158"/>
      <c r="D7" s="159"/>
      <c r="E7" s="159"/>
      <c r="F7" s="159"/>
      <c r="G7" s="158"/>
      <c r="H7" s="160"/>
    </row>
    <row r="8" spans="1:8" ht="33" customHeight="1" thickBot="1">
      <c r="A8" s="39" t="s">
        <v>0</v>
      </c>
      <c r="B8" s="38" t="s">
        <v>1</v>
      </c>
      <c r="C8" s="40" t="s">
        <v>2</v>
      </c>
      <c r="D8" s="140" t="s">
        <v>3</v>
      </c>
      <c r="E8" s="141"/>
      <c r="F8" s="142"/>
      <c r="G8" s="36" t="s">
        <v>155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2" t="s">
        <v>15</v>
      </c>
      <c r="E9" s="133"/>
      <c r="F9" s="134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2" t="s">
        <v>18</v>
      </c>
      <c r="E10" s="133"/>
      <c r="F10" s="134"/>
      <c r="G10" s="75">
        <v>58697.3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2" t="s">
        <v>20</v>
      </c>
      <c r="E11" s="133"/>
      <c r="F11" s="134"/>
      <c r="G11" s="76">
        <v>98798.11</v>
      </c>
      <c r="H11" s="48"/>
    </row>
    <row r="12" spans="1:8" ht="51.75" customHeight="1" thickBot="1">
      <c r="A12" s="4" t="s">
        <v>21</v>
      </c>
      <c r="B12" s="68" t="s">
        <v>22</v>
      </c>
      <c r="C12" s="3" t="s">
        <v>16</v>
      </c>
      <c r="D12" s="135" t="s">
        <v>23</v>
      </c>
      <c r="E12" s="136"/>
      <c r="F12" s="137"/>
      <c r="G12" s="62">
        <f>G13+G14+G20+G21+G22+G23</f>
        <v>300238.68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77">
        <v>57026.52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77">
        <f>'[1]Report'!$X$619</f>
        <v>31549.07999999999</v>
      </c>
      <c r="H14" s="5"/>
    </row>
    <row r="15" spans="1:8" ht="26.25" customHeight="1" thickBot="1">
      <c r="A15" s="4"/>
      <c r="B15" s="6"/>
      <c r="C15" s="3" t="s">
        <v>16</v>
      </c>
      <c r="D15" s="108" t="s">
        <v>157</v>
      </c>
      <c r="E15" s="109"/>
      <c r="F15" s="110"/>
      <c r="G15" s="78">
        <v>27063.06</v>
      </c>
      <c r="H15" s="5"/>
    </row>
    <row r="16" spans="1:8" ht="13.5" customHeight="1" thickBot="1">
      <c r="A16" s="4"/>
      <c r="B16" s="6"/>
      <c r="C16" s="3" t="s">
        <v>16</v>
      </c>
      <c r="D16" s="108" t="s">
        <v>158</v>
      </c>
      <c r="E16" s="109"/>
      <c r="F16" s="110"/>
      <c r="G16" s="79">
        <v>17386.92</v>
      </c>
      <c r="H16" s="48"/>
    </row>
    <row r="17" spans="1:8" ht="13.5" customHeight="1" thickBot="1">
      <c r="A17" s="4"/>
      <c r="B17" s="6"/>
      <c r="C17" s="3" t="s">
        <v>16</v>
      </c>
      <c r="D17" s="108" t="s">
        <v>159</v>
      </c>
      <c r="E17" s="109"/>
      <c r="F17" s="110"/>
      <c r="G17" s="77">
        <v>23869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58697.3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67">
        <f>G18+G15-G17</f>
        <v>61891.36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9" t="s">
        <v>32</v>
      </c>
      <c r="E20" s="130"/>
      <c r="F20" s="131"/>
      <c r="G20" s="77">
        <v>57026.52</v>
      </c>
      <c r="H20" s="74"/>
    </row>
    <row r="21" spans="1:8" ht="26.25" customHeight="1" thickBot="1">
      <c r="A21" s="4" t="s">
        <v>33</v>
      </c>
      <c r="B21" s="31" t="s">
        <v>149</v>
      </c>
      <c r="C21" s="3" t="s">
        <v>16</v>
      </c>
      <c r="D21" s="132" t="s">
        <v>152</v>
      </c>
      <c r="E21" s="133"/>
      <c r="F21" s="134"/>
      <c r="G21" s="76">
        <v>48139.44</v>
      </c>
      <c r="H21" s="5"/>
    </row>
    <row r="22" spans="1:8" ht="26.25" customHeight="1" thickBot="1">
      <c r="A22" s="4" t="s">
        <v>36</v>
      </c>
      <c r="B22" s="31" t="s">
        <v>151</v>
      </c>
      <c r="C22" s="3" t="s">
        <v>16</v>
      </c>
      <c r="D22" s="132" t="s">
        <v>153</v>
      </c>
      <c r="E22" s="133"/>
      <c r="F22" s="134"/>
      <c r="G22" s="76">
        <v>12145.44</v>
      </c>
      <c r="H22" s="5"/>
    </row>
    <row r="23" spans="1:8" ht="35.25" customHeight="1" thickBot="1">
      <c r="A23" s="4" t="s">
        <v>39</v>
      </c>
      <c r="B23" s="32" t="s">
        <v>150</v>
      </c>
      <c r="C23" s="3" t="s">
        <v>16</v>
      </c>
      <c r="D23" s="148" t="s">
        <v>154</v>
      </c>
      <c r="E23" s="149"/>
      <c r="F23" s="150"/>
      <c r="G23" s="76">
        <v>94351.68</v>
      </c>
      <c r="H23" s="5"/>
    </row>
    <row r="24" spans="1:8" ht="26.25" customHeight="1" thickBot="1">
      <c r="A24" s="4" t="s">
        <v>42</v>
      </c>
      <c r="B24" s="68" t="s">
        <v>34</v>
      </c>
      <c r="C24" s="3" t="s">
        <v>16</v>
      </c>
      <c r="D24" s="132" t="s">
        <v>35</v>
      </c>
      <c r="E24" s="133"/>
      <c r="F24" s="134"/>
      <c r="G24" s="64">
        <f>G25+G26+G27+G30</f>
        <v>253758.43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5" t="s">
        <v>38</v>
      </c>
      <c r="E25" s="136"/>
      <c r="F25" s="137"/>
      <c r="G25" s="80">
        <v>253758.43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69"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125</v>
      </c>
      <c r="E29" s="109"/>
      <c r="F29" s="110"/>
      <c r="G29" s="77">
        <v>0</v>
      </c>
      <c r="H29" s="48"/>
      <c r="I29" s="5"/>
    </row>
    <row r="30" spans="1:9" ht="13.5" customHeight="1" thickBot="1">
      <c r="A30" s="4"/>
      <c r="B30" s="13"/>
      <c r="C30" s="3"/>
      <c r="D30" s="108" t="s">
        <v>167</v>
      </c>
      <c r="E30" s="109"/>
      <c r="F30" s="110"/>
      <c r="G30" s="63">
        <v>0</v>
      </c>
      <c r="H30" s="48"/>
      <c r="I30" s="71"/>
    </row>
    <row r="31" spans="1:8" ht="35.25" customHeight="1" thickBot="1">
      <c r="A31" s="4" t="s">
        <v>56</v>
      </c>
      <c r="B31" s="68" t="s">
        <v>51</v>
      </c>
      <c r="C31" s="3" t="s">
        <v>16</v>
      </c>
      <c r="D31" s="108" t="s">
        <v>51</v>
      </c>
      <c r="E31" s="109"/>
      <c r="F31" s="110"/>
      <c r="G31" s="65">
        <f>G24+G10</f>
        <v>312455.73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8" t="s">
        <v>53</v>
      </c>
      <c r="E32" s="109"/>
      <c r="F32" s="110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8" t="s">
        <v>55</v>
      </c>
      <c r="E33" s="109"/>
      <c r="F33" s="110"/>
      <c r="G33" s="67">
        <f>G19</f>
        <v>61891.36</v>
      </c>
      <c r="H33" s="46"/>
    </row>
    <row r="34" spans="1:8" ht="39" customHeight="1" thickBot="1">
      <c r="A34" s="4" t="s">
        <v>169</v>
      </c>
      <c r="B34" s="4" t="s">
        <v>156</v>
      </c>
      <c r="C34" s="3" t="s">
        <v>16</v>
      </c>
      <c r="D34" s="108" t="s">
        <v>57</v>
      </c>
      <c r="E34" s="109"/>
      <c r="F34" s="110"/>
      <c r="G34" s="48">
        <f>G11+G12-G24</f>
        <v>145278.36</v>
      </c>
      <c r="H34" s="48"/>
    </row>
    <row r="35" spans="1:8" ht="38.25" customHeight="1" thickBot="1">
      <c r="A35" s="151" t="s">
        <v>58</v>
      </c>
      <c r="B35" s="152"/>
      <c r="C35" s="152"/>
      <c r="D35" s="152"/>
      <c r="E35" s="152"/>
      <c r="F35" s="158"/>
      <c r="G35" s="152"/>
      <c r="H35" s="160"/>
    </row>
    <row r="36" spans="1:8" ht="68.25" thickBot="1">
      <c r="A36" s="4" t="s">
        <v>170</v>
      </c>
      <c r="B36" s="4" t="s">
        <v>60</v>
      </c>
      <c r="C36" s="3" t="s">
        <v>133</v>
      </c>
      <c r="D36" s="17" t="s">
        <v>63</v>
      </c>
      <c r="E36" s="4" t="s">
        <v>134</v>
      </c>
      <c r="F36" s="44" t="s">
        <v>136</v>
      </c>
      <c r="G36" s="45" t="s">
        <v>160</v>
      </c>
      <c r="H36" s="42" t="s">
        <v>141</v>
      </c>
    </row>
    <row r="37" spans="1:8" ht="79.5" customHeight="1" thickBot="1">
      <c r="A37" s="15">
        <v>1</v>
      </c>
      <c r="B37" s="4" t="s">
        <v>126</v>
      </c>
      <c r="C37" s="3" t="s">
        <v>129</v>
      </c>
      <c r="D37" s="57" t="s">
        <v>161</v>
      </c>
      <c r="E37" s="51">
        <v>2.13</v>
      </c>
      <c r="F37" s="58" t="s">
        <v>137</v>
      </c>
      <c r="G37" s="59">
        <v>3810334293</v>
      </c>
      <c r="H37" s="60">
        <f>G17</f>
        <v>23869</v>
      </c>
    </row>
    <row r="38" spans="1:8" ht="56.25" customHeight="1" thickBot="1">
      <c r="A38" s="15">
        <v>2</v>
      </c>
      <c r="B38" s="4" t="s">
        <v>132</v>
      </c>
      <c r="C38" s="3" t="s">
        <v>129</v>
      </c>
      <c r="D38" s="50" t="s">
        <v>162</v>
      </c>
      <c r="E38" s="81">
        <v>3.85</v>
      </c>
      <c r="F38" s="72" t="s">
        <v>137</v>
      </c>
      <c r="G38" s="59">
        <v>3810334293</v>
      </c>
      <c r="H38" s="60">
        <f>G13</f>
        <v>57026.52</v>
      </c>
    </row>
    <row r="39" spans="1:8" ht="39" customHeight="1" thickBot="1">
      <c r="A39" s="15">
        <v>3</v>
      </c>
      <c r="B39" s="4" t="s">
        <v>127</v>
      </c>
      <c r="C39" s="3" t="s">
        <v>129</v>
      </c>
      <c r="D39" s="50" t="s">
        <v>135</v>
      </c>
      <c r="E39" s="51">
        <v>3.85</v>
      </c>
      <c r="F39" s="73" t="s">
        <v>138</v>
      </c>
      <c r="G39" s="59">
        <v>3848000155</v>
      </c>
      <c r="H39" s="60">
        <f>G20</f>
        <v>57026.52</v>
      </c>
    </row>
    <row r="40" spans="1:8" ht="39" customHeight="1" thickBot="1">
      <c r="A40" s="15">
        <v>4</v>
      </c>
      <c r="B40" s="4" t="s">
        <v>128</v>
      </c>
      <c r="C40" s="3" t="s">
        <v>129</v>
      </c>
      <c r="D40" s="50" t="s">
        <v>135</v>
      </c>
      <c r="E40" s="51">
        <v>3.25</v>
      </c>
      <c r="F40" s="73" t="s">
        <v>139</v>
      </c>
      <c r="G40" s="59">
        <v>3837003965</v>
      </c>
      <c r="H40" s="60">
        <f>G21</f>
        <v>48139.44</v>
      </c>
    </row>
    <row r="41" spans="1:8" ht="68.25" thickBot="1">
      <c r="A41" s="15">
        <v>5</v>
      </c>
      <c r="B41" s="4" t="s">
        <v>130</v>
      </c>
      <c r="C41" s="3" t="s">
        <v>129</v>
      </c>
      <c r="D41" s="57" t="s">
        <v>161</v>
      </c>
      <c r="E41" s="51">
        <v>0.82</v>
      </c>
      <c r="F41" s="58" t="s">
        <v>140</v>
      </c>
      <c r="G41" s="59">
        <v>3848006622</v>
      </c>
      <c r="H41" s="60">
        <f>G22</f>
        <v>12145.44</v>
      </c>
    </row>
    <row r="42" spans="1:8" ht="68.25" thickBot="1">
      <c r="A42" s="15">
        <v>6</v>
      </c>
      <c r="B42" s="16" t="s">
        <v>131</v>
      </c>
      <c r="C42" s="3" t="s">
        <v>129</v>
      </c>
      <c r="D42" s="57" t="s">
        <v>161</v>
      </c>
      <c r="E42" s="51">
        <v>6.37</v>
      </c>
      <c r="F42" s="61" t="s">
        <v>140</v>
      </c>
      <c r="G42" s="59">
        <v>3848006622</v>
      </c>
      <c r="H42" s="60">
        <f>G23</f>
        <v>94351.68</v>
      </c>
    </row>
    <row r="43" spans="1:8" ht="40.5" customHeight="1" thickBot="1">
      <c r="A43" s="4" t="s">
        <v>171</v>
      </c>
      <c r="B43" s="4" t="s">
        <v>62</v>
      </c>
      <c r="C43" s="3" t="s">
        <v>16</v>
      </c>
      <c r="D43" s="4"/>
      <c r="E43" s="4"/>
      <c r="F43" s="126"/>
      <c r="G43" s="110"/>
      <c r="H43" s="60">
        <f>SUM(H37:H42)</f>
        <v>292558.6</v>
      </c>
    </row>
    <row r="44" spans="1:8" ht="19.5" customHeight="1" thickBot="1">
      <c r="A44" s="151" t="s">
        <v>64</v>
      </c>
      <c r="B44" s="152"/>
      <c r="C44" s="152"/>
      <c r="D44" s="152"/>
      <c r="E44" s="152"/>
      <c r="F44" s="152"/>
      <c r="G44" s="152"/>
      <c r="H44" s="153"/>
    </row>
    <row r="45" spans="1:8" ht="47.25" customHeight="1" thickBot="1">
      <c r="A45" s="50" t="s">
        <v>172</v>
      </c>
      <c r="B45" s="50" t="s">
        <v>66</v>
      </c>
      <c r="C45" s="51" t="s">
        <v>67</v>
      </c>
      <c r="D45" s="127" t="s">
        <v>142</v>
      </c>
      <c r="E45" s="128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27" t="s">
        <v>69</v>
      </c>
      <c r="E46" s="128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27" t="s">
        <v>71</v>
      </c>
      <c r="E47" s="128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27" t="s">
        <v>73</v>
      </c>
      <c r="E48" s="128"/>
      <c r="F48" s="55">
        <v>0</v>
      </c>
      <c r="G48" s="50"/>
      <c r="H48" s="48"/>
    </row>
    <row r="49" spans="1:8" ht="18.75" customHeight="1" thickBot="1">
      <c r="A49" s="172" t="s">
        <v>74</v>
      </c>
      <c r="B49" s="173"/>
      <c r="C49" s="173"/>
      <c r="D49" s="173"/>
      <c r="E49" s="173"/>
      <c r="F49" s="173"/>
      <c r="G49" s="173"/>
      <c r="H49" s="174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27" t="s">
        <v>15</v>
      </c>
      <c r="E50" s="128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27" t="s">
        <v>18</v>
      </c>
      <c r="E51" s="128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27" t="s">
        <v>20</v>
      </c>
      <c r="E52" s="128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27" t="s">
        <v>53</v>
      </c>
      <c r="E53" s="128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27" t="s">
        <v>55</v>
      </c>
      <c r="E54" s="128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46" t="s">
        <v>57</v>
      </c>
      <c r="E55" s="147"/>
      <c r="F55" s="56">
        <f>D62+E62+F62+G62+H62</f>
        <v>-826116.9200000002</v>
      </c>
      <c r="G55" s="52"/>
      <c r="H55" s="54"/>
    </row>
    <row r="56" spans="1:8" ht="30" customHeight="1" thickBot="1">
      <c r="A56" s="18" t="s">
        <v>143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163</v>
      </c>
      <c r="E57" s="66" t="s">
        <v>164</v>
      </c>
      <c r="F57" s="21" t="s">
        <v>165</v>
      </c>
      <c r="G57" s="24" t="s">
        <v>166</v>
      </c>
      <c r="H57" s="41" t="s">
        <v>147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144</v>
      </c>
      <c r="E58" s="3" t="s">
        <v>145</v>
      </c>
      <c r="F58" s="3" t="s">
        <v>145</v>
      </c>
      <c r="G58" s="3" t="s">
        <v>145</v>
      </c>
      <c r="H58" s="23" t="s">
        <v>148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89">
        <f>D60/1638.64</f>
        <v>446.887662939999</v>
      </c>
      <c r="E59" s="89">
        <f>E60/140.38</f>
        <v>901.0551360592677</v>
      </c>
      <c r="F59" s="89">
        <f>F60/14.34</f>
        <v>2164.220362622036</v>
      </c>
      <c r="G59" s="90">
        <f>G60/22.34</f>
        <v>2925.8648164726947</v>
      </c>
      <c r="H59" s="91">
        <f>H60/0.99</f>
        <v>1478.090909090909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77">
        <v>732288</v>
      </c>
      <c r="E60" s="77">
        <v>126490.12</v>
      </c>
      <c r="F60" s="77">
        <v>31034.92</v>
      </c>
      <c r="G60" s="83">
        <v>65363.82</v>
      </c>
      <c r="H60" s="85">
        <v>1463.31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77">
        <v>643067.92</v>
      </c>
      <c r="E61" s="77">
        <v>1061134.86</v>
      </c>
      <c r="F61" s="77">
        <v>23987.12</v>
      </c>
      <c r="G61" s="84">
        <v>53473.46</v>
      </c>
      <c r="H61" s="84">
        <v>1093.73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69">
        <f>D60-D61</f>
        <v>89220.07999999996</v>
      </c>
      <c r="E62" s="69">
        <f>E60-E61</f>
        <v>-934644.7400000001</v>
      </c>
      <c r="F62" s="69">
        <f>F60-F61</f>
        <v>7047.799999999999</v>
      </c>
      <c r="G62" s="70">
        <f>G60-G61</f>
        <v>11890.36</v>
      </c>
      <c r="H62" s="70">
        <f>H60-H61</f>
        <v>369.5799999999999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82">
        <f>D60</f>
        <v>732288</v>
      </c>
      <c r="E63" s="82">
        <v>133883.15</v>
      </c>
      <c r="F63" s="82">
        <v>30514.9</v>
      </c>
      <c r="G63" s="82">
        <v>65623.16</v>
      </c>
      <c r="H63" s="82">
        <f>H60</f>
        <v>1463.31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0</v>
      </c>
      <c r="E64" s="43">
        <f>E60-E63</f>
        <v>-7393.029999999999</v>
      </c>
      <c r="F64" s="43">
        <f>F60-F63</f>
        <v>520.0199999999968</v>
      </c>
      <c r="G64" s="43">
        <f>G60-G63</f>
        <v>-259.3400000000038</v>
      </c>
      <c r="H64" s="43">
        <f>H60-H63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54" t="s">
        <v>146</v>
      </c>
      <c r="E65" s="155"/>
      <c r="F65" s="155"/>
      <c r="G65" s="155"/>
      <c r="H65" s="156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7" t="s">
        <v>146</v>
      </c>
      <c r="E66" s="118"/>
      <c r="F66" s="118"/>
      <c r="G66" s="118"/>
      <c r="H66" s="119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51" t="s">
        <v>101</v>
      </c>
      <c r="B68" s="152"/>
      <c r="C68" s="152"/>
      <c r="D68" s="152"/>
      <c r="E68" s="152"/>
      <c r="F68" s="152"/>
      <c r="G68" s="152"/>
      <c r="H68" s="153"/>
    </row>
    <row r="69" spans="1:8" ht="45" customHeight="1" thickBot="1">
      <c r="A69" s="92" t="s">
        <v>102</v>
      </c>
      <c r="B69" s="92" t="s">
        <v>66</v>
      </c>
      <c r="C69" s="93" t="s">
        <v>67</v>
      </c>
      <c r="D69" s="92" t="s">
        <v>66</v>
      </c>
      <c r="E69" s="114" t="s">
        <v>182</v>
      </c>
      <c r="F69" s="115"/>
      <c r="G69" s="116"/>
      <c r="H69" s="94">
        <v>32</v>
      </c>
    </row>
    <row r="70" spans="1:8" ht="45" customHeight="1" thickBot="1">
      <c r="A70" s="92" t="s">
        <v>103</v>
      </c>
      <c r="B70" s="92" t="s">
        <v>69</v>
      </c>
      <c r="C70" s="93" t="s">
        <v>67</v>
      </c>
      <c r="D70" s="92" t="s">
        <v>69</v>
      </c>
      <c r="E70" s="114"/>
      <c r="F70" s="115"/>
      <c r="G70" s="116"/>
      <c r="H70" s="94">
        <v>32</v>
      </c>
    </row>
    <row r="71" spans="1:8" ht="66.75" customHeight="1" thickBot="1">
      <c r="A71" s="92" t="s">
        <v>104</v>
      </c>
      <c r="B71" s="92" t="s">
        <v>71</v>
      </c>
      <c r="C71" s="93" t="s">
        <v>105</v>
      </c>
      <c r="D71" s="92" t="s">
        <v>71</v>
      </c>
      <c r="E71" s="114"/>
      <c r="F71" s="115"/>
      <c r="G71" s="116"/>
      <c r="H71" s="94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7"/>
      <c r="F72" s="118"/>
      <c r="G72" s="119"/>
      <c r="H72" s="25">
        <f>D64+E64+F64+G64+H64</f>
        <v>-7132.350000000006</v>
      </c>
    </row>
    <row r="73" spans="1:8" ht="25.5" customHeight="1" thickBot="1">
      <c r="A73" s="151" t="s">
        <v>107</v>
      </c>
      <c r="B73" s="152"/>
      <c r="C73" s="152"/>
      <c r="D73" s="152"/>
      <c r="E73" s="152"/>
      <c r="F73" s="152"/>
      <c r="G73" s="152"/>
      <c r="H73" s="153"/>
    </row>
    <row r="74" spans="1:8" ht="54.75" customHeight="1" thickBot="1">
      <c r="A74" s="95" t="s">
        <v>108</v>
      </c>
      <c r="B74" s="95" t="s">
        <v>109</v>
      </c>
      <c r="C74" s="96" t="s">
        <v>67</v>
      </c>
      <c r="D74" s="95" t="s">
        <v>109</v>
      </c>
      <c r="E74" s="120" t="s">
        <v>183</v>
      </c>
      <c r="F74" s="121"/>
      <c r="G74" s="122"/>
      <c r="H74" s="97">
        <v>6</v>
      </c>
    </row>
    <row r="75" spans="1:8" ht="26.25" thickBot="1">
      <c r="A75" s="95" t="s">
        <v>110</v>
      </c>
      <c r="B75" s="95" t="s">
        <v>111</v>
      </c>
      <c r="C75" s="96" t="s">
        <v>67</v>
      </c>
      <c r="D75" s="95" t="s">
        <v>111</v>
      </c>
      <c r="E75" s="123"/>
      <c r="F75" s="124"/>
      <c r="G75" s="125"/>
      <c r="H75" s="98"/>
    </row>
    <row r="76" spans="1:8" ht="59.25" customHeight="1" thickBot="1">
      <c r="A76" s="95" t="s">
        <v>112</v>
      </c>
      <c r="B76" s="95" t="s">
        <v>113</v>
      </c>
      <c r="C76" s="96" t="s">
        <v>16</v>
      </c>
      <c r="D76" s="99" t="s">
        <v>113</v>
      </c>
      <c r="E76" s="111" t="s">
        <v>168</v>
      </c>
      <c r="F76" s="112"/>
      <c r="G76" s="112"/>
      <c r="H76" s="113"/>
    </row>
    <row r="77" ht="12.75">
      <c r="A77" s="1"/>
    </row>
    <row r="78" ht="12.75">
      <c r="A78" s="1"/>
    </row>
    <row r="79" spans="1:7" ht="27.75" customHeight="1">
      <c r="A79" s="162" t="s">
        <v>114</v>
      </c>
      <c r="B79" s="162"/>
      <c r="C79" s="162"/>
      <c r="D79" s="162"/>
      <c r="E79" s="162"/>
      <c r="F79" s="162"/>
      <c r="G79" s="162"/>
    </row>
    <row r="80" ht="12.75">
      <c r="A80" s="1"/>
    </row>
    <row r="81" ht="13.5" thickBot="1">
      <c r="A81" s="2" t="s">
        <v>115</v>
      </c>
    </row>
    <row r="82" spans="1:5" ht="30.75" customHeight="1" thickBot="1">
      <c r="A82" s="26">
        <v>1</v>
      </c>
      <c r="B82" s="27" t="s">
        <v>67</v>
      </c>
      <c r="C82" s="143" t="s">
        <v>116</v>
      </c>
      <c r="D82" s="144"/>
      <c r="E82" s="145"/>
    </row>
    <row r="83" spans="1:5" ht="18.75" customHeight="1" thickBot="1">
      <c r="A83" s="28">
        <v>2</v>
      </c>
      <c r="B83" s="4" t="s">
        <v>117</v>
      </c>
      <c r="C83" s="143" t="s">
        <v>118</v>
      </c>
      <c r="D83" s="144"/>
      <c r="E83" s="145"/>
    </row>
    <row r="84" spans="1:5" ht="16.5" customHeight="1" thickBot="1">
      <c r="A84" s="28">
        <v>3</v>
      </c>
      <c r="B84" s="4" t="s">
        <v>119</v>
      </c>
      <c r="C84" s="143" t="s">
        <v>120</v>
      </c>
      <c r="D84" s="144"/>
      <c r="E84" s="145"/>
    </row>
    <row r="85" spans="1:5" ht="13.5" thickBot="1">
      <c r="A85" s="28">
        <v>4</v>
      </c>
      <c r="B85" s="4" t="s">
        <v>16</v>
      </c>
      <c r="C85" s="143" t="s">
        <v>121</v>
      </c>
      <c r="D85" s="144"/>
      <c r="E85" s="145"/>
    </row>
    <row r="86" spans="1:5" ht="24" customHeight="1" thickBot="1">
      <c r="A86" s="28">
        <v>5</v>
      </c>
      <c r="B86" s="4" t="s">
        <v>86</v>
      </c>
      <c r="C86" s="143" t="s">
        <v>122</v>
      </c>
      <c r="D86" s="144"/>
      <c r="E86" s="145"/>
    </row>
    <row r="87" spans="1:5" ht="21" customHeight="1" thickBot="1">
      <c r="A87" s="29">
        <v>6</v>
      </c>
      <c r="B87" s="30" t="s">
        <v>123</v>
      </c>
      <c r="C87" s="143" t="s">
        <v>124</v>
      </c>
      <c r="D87" s="144"/>
      <c r="E87" s="145"/>
    </row>
    <row r="90" spans="1:7" ht="27" customHeight="1">
      <c r="A90" s="107" t="s">
        <v>173</v>
      </c>
      <c r="B90" s="107"/>
      <c r="D90" s="86"/>
      <c r="E90" s="86"/>
      <c r="F90" s="86"/>
      <c r="G90" s="86"/>
    </row>
    <row r="91" spans="1:7" ht="60">
      <c r="A91" s="87" t="s">
        <v>174</v>
      </c>
      <c r="B91" s="100" t="s">
        <v>180</v>
      </c>
      <c r="C91" s="101" t="s">
        <v>175</v>
      </c>
      <c r="D91" s="102" t="s">
        <v>176</v>
      </c>
      <c r="E91" s="105" t="s">
        <v>181</v>
      </c>
      <c r="F91" s="86"/>
      <c r="G91" s="86"/>
    </row>
    <row r="92" spans="1:7" ht="89.25">
      <c r="A92" s="88" t="s">
        <v>177</v>
      </c>
      <c r="B92" s="103">
        <v>1025.43</v>
      </c>
      <c r="C92" s="104">
        <v>11654.44</v>
      </c>
      <c r="D92" s="103">
        <v>10180.38</v>
      </c>
      <c r="E92" s="106">
        <f>B92+D92</f>
        <v>11205.81</v>
      </c>
      <c r="F92" s="86"/>
      <c r="G92" s="86"/>
    </row>
    <row r="93" spans="1:7" ht="89.25">
      <c r="A93" s="88" t="s">
        <v>178</v>
      </c>
      <c r="B93" s="103">
        <v>0</v>
      </c>
      <c r="C93" s="104">
        <v>9987.44</v>
      </c>
      <c r="D93" s="103">
        <v>7881.93</v>
      </c>
      <c r="E93" s="106">
        <f>B93+D93</f>
        <v>7881.93</v>
      </c>
      <c r="F93" s="86"/>
      <c r="G93" s="86"/>
    </row>
  </sheetData>
  <sheetProtection/>
  <mergeCells count="66">
    <mergeCell ref="A1:H1"/>
    <mergeCell ref="A79:G79"/>
    <mergeCell ref="D4:F4"/>
    <mergeCell ref="D5:F5"/>
    <mergeCell ref="D6:F6"/>
    <mergeCell ref="A49:H49"/>
    <mergeCell ref="D53:E53"/>
    <mergeCell ref="D45:E45"/>
    <mergeCell ref="D50:E50"/>
    <mergeCell ref="D51:E51"/>
    <mergeCell ref="D52:E52"/>
    <mergeCell ref="D48:E48"/>
    <mergeCell ref="A7:H7"/>
    <mergeCell ref="A35:H35"/>
    <mergeCell ref="D26:F26"/>
    <mergeCell ref="D28:F28"/>
    <mergeCell ref="D29:F29"/>
    <mergeCell ref="D31:F31"/>
    <mergeCell ref="D32:F32"/>
    <mergeCell ref="D27:F27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C86:E86"/>
    <mergeCell ref="D54:E54"/>
    <mergeCell ref="D55:E55"/>
    <mergeCell ref="D22:F22"/>
    <mergeCell ref="D23:F23"/>
    <mergeCell ref="D24:F24"/>
    <mergeCell ref="D25:F25"/>
    <mergeCell ref="D34:F34"/>
    <mergeCell ref="A44:H44"/>
    <mergeCell ref="D47:E47"/>
    <mergeCell ref="D9:F9"/>
    <mergeCell ref="D10:F10"/>
    <mergeCell ref="D11:F11"/>
    <mergeCell ref="D12:F12"/>
    <mergeCell ref="D3:F3"/>
    <mergeCell ref="D8:F8"/>
    <mergeCell ref="D46:E46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A90:B90"/>
    <mergeCell ref="D30:F30"/>
    <mergeCell ref="E76:H76"/>
    <mergeCell ref="E70:G70"/>
    <mergeCell ref="E71:G71"/>
    <mergeCell ref="E72:G72"/>
    <mergeCell ref="E74:G74"/>
    <mergeCell ref="E75:G75"/>
    <mergeCell ref="F43:G43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2018-03-13T05:51:01Z</dcterms:modified>
  <cp:category/>
  <cp:version/>
  <cp:contentType/>
  <cp:contentStatus/>
</cp:coreProperties>
</file>