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<sst xmlns="http://schemas.openxmlformats.org/spreadsheetml/2006/main" count="278" uniqueCount="174">
  <si>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</si>
  <si>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</si>
  <si>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</si>
  <si>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</si>
  <si>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</si>
  <si>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</si>
  <si>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</si>
  <si>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</si>
  <si>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</si>
  <si>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</si>
  <si>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</si>
  <si>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</si>
  <si>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</si>
  <si>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</si>
  <si>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</si>
  <si>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</si>
  <si>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</si>
  <si>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</si>
  <si>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</si>
  <si>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</si>
  <si>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</si>
  <si>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</si>
  <si>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</si>
  <si>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</si>
  <si>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</si>
  <si>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</si>
  <si>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</si>
  <si>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</si>
  <si>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</si>
  <si>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</si>
  <si>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</si>
  <si>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</si>
  <si>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</si>
  <si>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</si>
  <si>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</si>
  <si>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</si>
  <si>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</si>
  <si>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</si>
  <si>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</si>
  <si>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</si>
  <si>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</si>
  <si>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</si>
  <si>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</si>
  <si>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</si>
  <si>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</si>
  <si>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</si>
  <si>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</si>
  <si>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</si>
  <si>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</si>
  <si>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</si>
  <si>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</si>
  <si>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</si>
  <si>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</si>
  <si>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</si>
  <si>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</si>
  <si>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</si>
  <si>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</si>
  <si>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</si>
  <si>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</si>
  <si>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</si>
  <si>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</si>
  <si>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</si>
  <si>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</si>
  <si>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</si>
  <si>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</si>
  <si>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</si>
  <si>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</si>
  <si>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</si>
  <si>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</si>
  <si>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</si>
  <si>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</si>
  <si>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</si>
  <si>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</si>
  <si>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</si>
  <si>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</si>
  <si>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</si>
  <si>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</si>
  <si>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</si>
  <si>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</si>
  <si>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</si>
  <si>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</si>
  <si>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</si>
  <si>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</si>
  <si>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</si>
  <si>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</si>
  <si>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</si>
  <si>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</si>
  <si>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</si>
  <si>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</si>
  <si>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</si>
  <si>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</si>
  <si>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</si>
  <si>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</si>
  <si>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</si>
  <si>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</si>
  <si>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</si>
  <si>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</si>
  <si>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</si>
  <si>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</si>
  <si>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</si>
  <si>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</si>
  <si>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</si>
  <si>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</si>
  <si>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</si>
  <si>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</si>
  <si>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</si>
  <si>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</si>
  <si>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</si>
  <si>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</si>
  <si>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</si>
  <si>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</si>
  <si>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</si>
  <si>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</si>
  <si>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</si>
  <si>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</si>
  <si>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</si>
  <si>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</si>
  <si>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</si>
  <si>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</si>
  <si>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</si>
  <si>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</si>
  <si>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</si>
  <si>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</si>
  <si>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</si>
  <si>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</si>
  <si>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</si>
  <si>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</si>
  <si>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</si>
  <si>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</si>
  <si>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</si>
  <si>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</si>
  <si>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</si>
  <si>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</si>
  <si>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</si>
  <si>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</si>
  <si>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</si>
  <si>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</si>
  <si>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</si>
  <si>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</si>
  <si>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</si>
  <si>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</si>
  <si>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</si>
  <si>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</si>
  <si>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</si>
  <si>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</si>
  <si>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</si>
  <si>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</si>
  <si>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</si>
  <si>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</si>
  <si>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</si>
  <si>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</si>
  <si>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</si>
  <si>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</si>
  <si>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</si>
  <si>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</si>
  <si>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</si>
  <si>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</si>
  <si>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</si>
  <si>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</si>
  <si>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</si>
  <si>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</si>
  <si>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</si>
  <si>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</si>
  <si>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</si>
  <si>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</si>
  <si>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</si>
  <si>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</si>
  <si>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</si>
  <si>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</si>
  <si>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</si>
  <si>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</si>
  <si>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</si>
  <si>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</si>
  <si>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115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</si>
</sst>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2" fontId="3" fillId="35" borderId="17" xfId="0" applyNumberFormat="1" applyFont="1" applyFill="1" applyBorder="1" applyAlignment="1">
      <alignment/>
    </xf>
    <xf numFmtId="0" fontId="4" fillId="35" borderId="24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194" fontId="4" fillId="35" borderId="10" xfId="0" applyNumberFormat="1" applyFont="1" applyFill="1" applyBorder="1" applyAlignment="1">
      <alignment wrapText="1"/>
    </xf>
    <xf numFmtId="194" fontId="0" fillId="35" borderId="11" xfId="0" applyNumberFormat="1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0" fontId="4" fillId="35" borderId="27" xfId="0" applyFont="1" applyFill="1" applyBorder="1" applyAlignment="1">
      <alignment wrapText="1"/>
    </xf>
    <xf numFmtId="0" fontId="4" fillId="35" borderId="18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4" fillId="35" borderId="31" xfId="0" applyFont="1" applyFill="1" applyBorder="1" applyAlignment="1">
      <alignment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2">
      <selection activeCell="D59" sqref="D59: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6" t="s">
        <v>173</v>
      </c>
      <c r="B1" s="136"/>
      <c r="C1" s="136"/>
      <c r="D1" s="136"/>
      <c r="E1" s="136"/>
      <c r="F1" s="136"/>
      <c r="G1" s="136"/>
      <c r="H1" s="13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3"/>
      <c r="E3" s="108"/>
      <c r="F3" s="11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8"/>
      <c r="E4" s="139"/>
      <c r="F4" s="140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41"/>
      <c r="E5" s="142"/>
      <c r="F5" s="143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4"/>
      <c r="E6" s="145"/>
      <c r="F6" s="146"/>
      <c r="G6" s="36">
        <v>42369</v>
      </c>
      <c r="H6" s="5"/>
    </row>
    <row r="7" spans="1:8" ht="38.25" customHeight="1" thickBot="1">
      <c r="A7" s="132" t="s">
        <v>13</v>
      </c>
      <c r="B7" s="133"/>
      <c r="C7" s="133"/>
      <c r="D7" s="134"/>
      <c r="E7" s="134"/>
      <c r="F7" s="134"/>
      <c r="G7" s="133"/>
      <c r="H7" s="135"/>
    </row>
    <row r="8" spans="1:8" ht="33" customHeight="1" thickBot="1">
      <c r="A8" s="40" t="s">
        <v>0</v>
      </c>
      <c r="B8" s="39" t="s">
        <v>1</v>
      </c>
      <c r="C8" s="41" t="s">
        <v>2</v>
      </c>
      <c r="D8" s="115" t="s">
        <v>3</v>
      </c>
      <c r="E8" s="116"/>
      <c r="F8" s="117"/>
      <c r="G8" s="37" t="s">
        <v>155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7" t="s">
        <v>15</v>
      </c>
      <c r="E9" s="108"/>
      <c r="F9" s="10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7" t="s">
        <v>18</v>
      </c>
      <c r="E10" s="108"/>
      <c r="F10" s="109"/>
      <c r="G10" s="77">
        <v>41467.08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7" t="s">
        <v>20</v>
      </c>
      <c r="E11" s="108"/>
      <c r="F11" s="109"/>
      <c r="G11" s="78">
        <f>16709.02+24295.47+8976.42+11824.71+3424.86+12193.21+448</f>
        <v>77871.69</v>
      </c>
      <c r="H11" s="49"/>
    </row>
    <row r="12" spans="1:8" ht="51.75" customHeight="1" thickBot="1">
      <c r="A12" s="4" t="s">
        <v>21</v>
      </c>
      <c r="B12" s="69" t="s">
        <v>22</v>
      </c>
      <c r="C12" s="3" t="s">
        <v>16</v>
      </c>
      <c r="D12" s="110" t="s">
        <v>23</v>
      </c>
      <c r="E12" s="111"/>
      <c r="F12" s="112"/>
      <c r="G12" s="63">
        <f>G13+G14+G20+G21+G22+G23</f>
        <v>206161.75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9" t="s">
        <v>26</v>
      </c>
      <c r="E13" s="90"/>
      <c r="F13" s="91"/>
      <c r="G13" s="79">
        <f>5986.74+29843.7</f>
        <v>35830.44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9" t="s">
        <v>29</v>
      </c>
      <c r="E14" s="90"/>
      <c r="F14" s="91"/>
      <c r="G14" s="79">
        <f>26267.4+5253.48</f>
        <v>31520.88</v>
      </c>
      <c r="H14" s="5"/>
    </row>
    <row r="15" spans="1:8" ht="26.25" customHeight="1" thickBot="1">
      <c r="A15" s="4"/>
      <c r="B15" s="6"/>
      <c r="C15" s="3" t="s">
        <v>16</v>
      </c>
      <c r="D15" s="89" t="s">
        <v>157</v>
      </c>
      <c r="E15" s="90"/>
      <c r="F15" s="91"/>
      <c r="G15" s="80">
        <f>1222.31+3124.4+6021.92+2906.11+15685.75</f>
        <v>28960.49</v>
      </c>
      <c r="H15" s="5"/>
    </row>
    <row r="16" spans="1:8" ht="13.5" customHeight="1" thickBot="1">
      <c r="A16" s="4"/>
      <c r="B16" s="6"/>
      <c r="C16" s="3" t="s">
        <v>16</v>
      </c>
      <c r="D16" s="89" t="s">
        <v>158</v>
      </c>
      <c r="E16" s="90"/>
      <c r="F16" s="91"/>
      <c r="G16" s="81">
        <f>12193.21+G14-G15</f>
        <v>14753.599999999995</v>
      </c>
      <c r="H16" s="49"/>
    </row>
    <row r="17" spans="1:8" ht="13.5" customHeight="1" thickBot="1">
      <c r="A17" s="4"/>
      <c r="B17" s="6"/>
      <c r="C17" s="3" t="s">
        <v>16</v>
      </c>
      <c r="D17" s="89" t="s">
        <v>159</v>
      </c>
      <c r="E17" s="90"/>
      <c r="F17" s="91"/>
      <c r="G17" s="79">
        <v>26292.3</v>
      </c>
      <c r="H17" s="5"/>
    </row>
    <row r="18" spans="1:8" ht="24.75" customHeight="1" thickBot="1">
      <c r="A18" s="4"/>
      <c r="B18" s="6"/>
      <c r="C18" s="3" t="s">
        <v>16</v>
      </c>
      <c r="D18" s="89" t="s">
        <v>18</v>
      </c>
      <c r="E18" s="90"/>
      <c r="F18" s="91"/>
      <c r="G18" s="14">
        <f>G10</f>
        <v>41467.08</v>
      </c>
      <c r="H18" s="5"/>
    </row>
    <row r="19" spans="1:8" ht="27" customHeight="1" thickBot="1">
      <c r="A19" s="4"/>
      <c r="B19" s="6"/>
      <c r="C19" s="3" t="s">
        <v>16</v>
      </c>
      <c r="D19" s="89" t="s">
        <v>55</v>
      </c>
      <c r="E19" s="90"/>
      <c r="F19" s="91"/>
      <c r="G19" s="68">
        <f>G18+G15-G17</f>
        <v>44135.270000000004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4" t="s">
        <v>32</v>
      </c>
      <c r="E20" s="105"/>
      <c r="F20" s="106"/>
      <c r="G20" s="79">
        <f>3748.94+26440.01</f>
        <v>30188.949999999997</v>
      </c>
      <c r="H20" s="76"/>
    </row>
    <row r="21" spans="1:8" ht="26.25" customHeight="1" thickBot="1">
      <c r="A21" s="4" t="s">
        <v>33</v>
      </c>
      <c r="B21" s="32" t="s">
        <v>149</v>
      </c>
      <c r="C21" s="3" t="s">
        <v>16</v>
      </c>
      <c r="D21" s="107" t="s">
        <v>152</v>
      </c>
      <c r="E21" s="108"/>
      <c r="F21" s="109"/>
      <c r="G21" s="78">
        <f>5722.1+28610.5</f>
        <v>34332.6</v>
      </c>
      <c r="H21" s="5"/>
    </row>
    <row r="22" spans="1:8" ht="26.25" customHeight="1" thickBot="1">
      <c r="A22" s="4" t="s">
        <v>36</v>
      </c>
      <c r="B22" s="32" t="s">
        <v>151</v>
      </c>
      <c r="C22" s="3" t="s">
        <v>16</v>
      </c>
      <c r="D22" s="107" t="s">
        <v>153</v>
      </c>
      <c r="E22" s="108"/>
      <c r="F22" s="109"/>
      <c r="G22" s="78">
        <f>1701.84+8509.2</f>
        <v>10211.04</v>
      </c>
      <c r="H22" s="5"/>
    </row>
    <row r="23" spans="1:8" ht="35.25" customHeight="1" thickBot="1">
      <c r="A23" s="4" t="s">
        <v>39</v>
      </c>
      <c r="B23" s="33" t="s">
        <v>150</v>
      </c>
      <c r="C23" s="3" t="s">
        <v>16</v>
      </c>
      <c r="D23" s="123" t="s">
        <v>154</v>
      </c>
      <c r="E23" s="124"/>
      <c r="F23" s="125"/>
      <c r="G23" s="78">
        <f>53398.2+10679.64</f>
        <v>64077.84</v>
      </c>
      <c r="H23" s="5"/>
    </row>
    <row r="24" spans="1:8" ht="26.25" customHeight="1" thickBot="1">
      <c r="A24" s="4" t="s">
        <v>42</v>
      </c>
      <c r="B24" s="69" t="s">
        <v>34</v>
      </c>
      <c r="C24" s="3" t="s">
        <v>16</v>
      </c>
      <c r="D24" s="107" t="s">
        <v>35</v>
      </c>
      <c r="E24" s="108"/>
      <c r="F24" s="109"/>
      <c r="G24" s="65">
        <f>G25+G26+G27+G28+G29+G30</f>
        <v>183944.49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0" t="s">
        <v>38</v>
      </c>
      <c r="E25" s="111"/>
      <c r="F25" s="112"/>
      <c r="G25" s="82">
        <f>3556.5+6337.69+2853.49+3349.01+993.07+3124.4+28.94+4840.65+15685.75+15249.34+18541.81+31281.62+13568.04</f>
        <v>119410.31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9" t="s">
        <v>41</v>
      </c>
      <c r="E26" s="90"/>
      <c r="F26" s="9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9" t="s">
        <v>44</v>
      </c>
      <c r="E27" s="90"/>
      <c r="F27" s="91"/>
      <c r="G27" s="82">
        <f>1388.8+2484.8+1266.61+1331.36+395.95+1222.31+1889.65+6021.92+5788.08+7020.53+12320.46+4769.2</f>
        <v>45899.67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9" t="s">
        <v>47</v>
      </c>
      <c r="E28" s="90"/>
      <c r="F28" s="91"/>
      <c r="G28" s="70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9" t="s">
        <v>125</v>
      </c>
      <c r="E29" s="90"/>
      <c r="F29" s="91"/>
      <c r="G29" s="79">
        <f>925.06+2906.11+3171.64+3308.79+5812.04+2510.87</f>
        <v>18634.51</v>
      </c>
      <c r="H29" s="49"/>
      <c r="I29" s="5"/>
    </row>
    <row r="30" spans="1:9" ht="13.5" customHeight="1" thickBot="1">
      <c r="A30" s="4"/>
      <c r="B30" s="13"/>
      <c r="C30" s="3"/>
      <c r="D30" s="89" t="s">
        <v>167</v>
      </c>
      <c r="E30" s="90"/>
      <c r="F30" s="91"/>
      <c r="G30" s="64">
        <v>0</v>
      </c>
      <c r="H30" s="49"/>
      <c r="I30" s="73"/>
    </row>
    <row r="31" spans="1:8" ht="35.25" customHeight="1" thickBot="1">
      <c r="A31" s="4" t="s">
        <v>56</v>
      </c>
      <c r="B31" s="69" t="s">
        <v>51</v>
      </c>
      <c r="C31" s="3" t="s">
        <v>16</v>
      </c>
      <c r="D31" s="89" t="s">
        <v>51</v>
      </c>
      <c r="E31" s="90"/>
      <c r="F31" s="91"/>
      <c r="G31" s="66">
        <f>G24+G10</f>
        <v>225411.57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9" t="s">
        <v>53</v>
      </c>
      <c r="E32" s="90"/>
      <c r="F32" s="91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9" t="s">
        <v>55</v>
      </c>
      <c r="E33" s="90"/>
      <c r="F33" s="91"/>
      <c r="G33" s="68">
        <f>G19</f>
        <v>44135.270000000004</v>
      </c>
      <c r="H33" s="47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89" t="s">
        <v>57</v>
      </c>
      <c r="E34" s="90"/>
      <c r="F34" s="91"/>
      <c r="G34" s="49">
        <f>G11+G12-G24</f>
        <v>100088.95000000001</v>
      </c>
      <c r="H34" s="49"/>
    </row>
    <row r="35" spans="1:8" ht="38.25" customHeight="1" thickBot="1">
      <c r="A35" s="126" t="s">
        <v>58</v>
      </c>
      <c r="B35" s="127"/>
      <c r="C35" s="127"/>
      <c r="D35" s="127"/>
      <c r="E35" s="127"/>
      <c r="F35" s="133"/>
      <c r="G35" s="127"/>
      <c r="H35" s="135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5" t="s">
        <v>136</v>
      </c>
      <c r="G36" s="46" t="s">
        <v>160</v>
      </c>
      <c r="H36" s="43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8" t="s">
        <v>161</v>
      </c>
      <c r="E37" s="52">
        <v>2.13</v>
      </c>
      <c r="F37" s="59" t="s">
        <v>137</v>
      </c>
      <c r="G37" s="60">
        <v>3810334293</v>
      </c>
      <c r="H37" s="61">
        <f>G17</f>
        <v>26292.3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1" t="s">
        <v>162</v>
      </c>
      <c r="E38" s="83">
        <v>2.42</v>
      </c>
      <c r="F38" s="74" t="s">
        <v>137</v>
      </c>
      <c r="G38" s="60">
        <v>3810334293</v>
      </c>
      <c r="H38" s="61">
        <f>G13</f>
        <v>35830.44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1" t="s">
        <v>135</v>
      </c>
      <c r="E39" s="52">
        <v>3.85</v>
      </c>
      <c r="F39" s="75" t="s">
        <v>138</v>
      </c>
      <c r="G39" s="60">
        <v>3848000155</v>
      </c>
      <c r="H39" s="61">
        <f>G20</f>
        <v>30188.949999999997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1" t="s">
        <v>135</v>
      </c>
      <c r="E40" s="52">
        <v>3.36</v>
      </c>
      <c r="F40" s="75" t="s">
        <v>139</v>
      </c>
      <c r="G40" s="60">
        <v>3837003965</v>
      </c>
      <c r="H40" s="61">
        <f>G21</f>
        <v>34332.6</v>
      </c>
    </row>
    <row r="41" spans="1:8" ht="68.25" thickBot="1">
      <c r="A41" s="15">
        <v>5</v>
      </c>
      <c r="B41" s="4" t="s">
        <v>130</v>
      </c>
      <c r="C41" s="3" t="s">
        <v>129</v>
      </c>
      <c r="D41" s="58" t="s">
        <v>161</v>
      </c>
      <c r="E41" s="52">
        <v>0.69</v>
      </c>
      <c r="F41" s="59" t="s">
        <v>140</v>
      </c>
      <c r="G41" s="60">
        <v>3848006622</v>
      </c>
      <c r="H41" s="61">
        <f>G22</f>
        <v>10211.04</v>
      </c>
    </row>
    <row r="42" spans="1:8" ht="68.25" thickBot="1">
      <c r="A42" s="15">
        <v>6</v>
      </c>
      <c r="B42" s="16" t="s">
        <v>131</v>
      </c>
      <c r="C42" s="3" t="s">
        <v>129</v>
      </c>
      <c r="D42" s="58" t="s">
        <v>161</v>
      </c>
      <c r="E42" s="52">
        <v>4.33</v>
      </c>
      <c r="F42" s="62" t="s">
        <v>140</v>
      </c>
      <c r="G42" s="60">
        <v>3848006622</v>
      </c>
      <c r="H42" s="61">
        <f>G23</f>
        <v>64077.84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01"/>
      <c r="G43" s="91"/>
      <c r="H43" s="61">
        <f>SUM(H37:H42)</f>
        <v>200933.17</v>
      </c>
    </row>
    <row r="44" spans="1:8" ht="19.5" customHeight="1" thickBot="1">
      <c r="A44" s="126" t="s">
        <v>64</v>
      </c>
      <c r="B44" s="127"/>
      <c r="C44" s="127"/>
      <c r="D44" s="127"/>
      <c r="E44" s="127"/>
      <c r="F44" s="127"/>
      <c r="G44" s="127"/>
      <c r="H44" s="128"/>
    </row>
    <row r="45" spans="1:8" ht="47.25" customHeight="1" thickBot="1">
      <c r="A45" s="51" t="s">
        <v>172</v>
      </c>
      <c r="B45" s="51" t="s">
        <v>66</v>
      </c>
      <c r="C45" s="52" t="s">
        <v>67</v>
      </c>
      <c r="D45" s="102" t="s">
        <v>142</v>
      </c>
      <c r="E45" s="103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2" t="s">
        <v>69</v>
      </c>
      <c r="E46" s="103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2" t="s">
        <v>71</v>
      </c>
      <c r="E47" s="103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2" t="s">
        <v>73</v>
      </c>
      <c r="E48" s="103"/>
      <c r="F48" s="56">
        <v>0</v>
      </c>
      <c r="G48" s="51"/>
      <c r="H48" s="49"/>
    </row>
    <row r="49" spans="1:8" ht="18.75" customHeight="1" thickBot="1">
      <c r="A49" s="147" t="s">
        <v>74</v>
      </c>
      <c r="B49" s="148"/>
      <c r="C49" s="148"/>
      <c r="D49" s="148"/>
      <c r="E49" s="148"/>
      <c r="F49" s="148"/>
      <c r="G49" s="148"/>
      <c r="H49" s="149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2" t="s">
        <v>15</v>
      </c>
      <c r="E50" s="103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2" t="s">
        <v>18</v>
      </c>
      <c r="E51" s="103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2" t="s">
        <v>20</v>
      </c>
      <c r="E52" s="103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2" t="s">
        <v>53</v>
      </c>
      <c r="E53" s="103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2" t="s">
        <v>55</v>
      </c>
      <c r="E54" s="103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1" t="s">
        <v>57</v>
      </c>
      <c r="E55" s="122"/>
      <c r="F55" s="57">
        <f>D62+E62+F62+G62+H62</f>
        <v>151657.0800000001</v>
      </c>
      <c r="G55" s="53"/>
      <c r="H55" s="55"/>
    </row>
    <row r="56" spans="1:8" ht="30" customHeight="1" thickBot="1">
      <c r="A56" s="19" t="s">
        <v>143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163</v>
      </c>
      <c r="E57" s="67" t="s">
        <v>164</v>
      </c>
      <c r="F57" s="22" t="s">
        <v>165</v>
      </c>
      <c r="G57" s="25" t="s">
        <v>166</v>
      </c>
      <c r="H57" s="42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4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0">
        <f>D60/1502.58</f>
        <v>439.52055797361874</v>
      </c>
      <c r="E59" s="70">
        <f>E60/117.48</f>
        <v>1149.9079843377597</v>
      </c>
      <c r="F59" s="70">
        <f>F60/12</f>
        <v>2666.9975</v>
      </c>
      <c r="G59" s="71">
        <f>G60/18.26</f>
        <v>3881.76560788609</v>
      </c>
      <c r="H59" s="72">
        <f>H60/0.88</f>
        <v>842.3863636363636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9">
        <f>109114.4+551300.4</f>
        <v>660414.8</v>
      </c>
      <c r="E60" s="79">
        <f>30246.65+102776.31+2068.23</f>
        <v>135091.19</v>
      </c>
      <c r="F60" s="79">
        <f>315.11+27311.43+4377.43</f>
        <v>32003.97</v>
      </c>
      <c r="G60" s="85">
        <f>8585.19+2964.32+44044.5+15287.03</f>
        <v>70881.04000000001</v>
      </c>
      <c r="H60" s="88">
        <f>117.94+623.36</f>
        <v>741.3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9">
        <f>25387.57+66736.27+106252.93+60257.46+298007.49</f>
        <v>556641.72</v>
      </c>
      <c r="E61" s="79">
        <f>18562.28+9948.48+50828.39+663.22+290.04+1368.64+7169.88+16550.84</f>
        <v>105381.76999999999</v>
      </c>
      <c r="F61" s="79">
        <f>1156.98+2571.39+68.51+38.17+169.52+6073.87+2417.05+20249.97</f>
        <v>32745.460000000003</v>
      </c>
      <c r="G61" s="86">
        <f>8155.13+4063.51+27427.71+2330.65+1381.95+8625.39</f>
        <v>51984.34</v>
      </c>
      <c r="H61" s="86">
        <f>201.14+71.86+419.99+28.94</f>
        <v>721.9300000000001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0">
        <f>D60-D61</f>
        <v>103773.08000000007</v>
      </c>
      <c r="E62" s="70">
        <f>E60-E61</f>
        <v>29709.420000000013</v>
      </c>
      <c r="F62" s="70">
        <f>F60-F61</f>
        <v>-741.4900000000016</v>
      </c>
      <c r="G62" s="72">
        <f>G60-G61</f>
        <v>18896.70000000001</v>
      </c>
      <c r="H62" s="72">
        <f>H60-H61</f>
        <v>19.36999999999989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4">
        <f>551300.4+109114.4</f>
        <v>660414.8</v>
      </c>
      <c r="E63" s="84">
        <f>29710.43+2381.93+105790.15</f>
        <v>137882.51</v>
      </c>
      <c r="F63" s="84">
        <f>27718.56+315.11+5349.18</f>
        <v>33382.850000000006</v>
      </c>
      <c r="G63" s="87">
        <f>14894.93+42808.68+3251.7+9591.97</f>
        <v>70547.28</v>
      </c>
      <c r="H63" s="87">
        <f>617.75</f>
        <v>617.75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2791.320000000007</v>
      </c>
      <c r="F64" s="44">
        <f>F63-F60</f>
        <v>1378.8800000000047</v>
      </c>
      <c r="G64" s="44">
        <f>G63-G60</f>
        <v>-333.7600000000093</v>
      </c>
      <c r="H64" s="44">
        <f>H63-H60</f>
        <v>-123.54999999999995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9" t="s">
        <v>146</v>
      </c>
      <c r="E65" s="130"/>
      <c r="F65" s="130"/>
      <c r="G65" s="130"/>
      <c r="H65" s="131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5" t="s">
        <v>146</v>
      </c>
      <c r="E66" s="96"/>
      <c r="F66" s="96"/>
      <c r="G66" s="96"/>
      <c r="H66" s="9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26" t="s">
        <v>101</v>
      </c>
      <c r="B68" s="127"/>
      <c r="C68" s="127"/>
      <c r="D68" s="127"/>
      <c r="E68" s="127"/>
      <c r="F68" s="127"/>
      <c r="G68" s="127"/>
      <c r="H68" s="12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9"/>
      <c r="F69" s="90"/>
      <c r="G69" s="91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9"/>
      <c r="F70" s="90"/>
      <c r="G70" s="91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9"/>
      <c r="F71" s="90"/>
      <c r="G71" s="91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5"/>
      <c r="F72" s="96"/>
      <c r="G72" s="97"/>
      <c r="H72" s="26">
        <f>D64+E64+F64+G64+H64</f>
        <v>3712.890000000002</v>
      </c>
    </row>
    <row r="73" spans="1:8" ht="25.5" customHeight="1" thickBot="1">
      <c r="A73" s="126" t="s">
        <v>107</v>
      </c>
      <c r="B73" s="127"/>
      <c r="C73" s="127"/>
      <c r="D73" s="127"/>
      <c r="E73" s="127"/>
      <c r="F73" s="127"/>
      <c r="G73" s="127"/>
      <c r="H73" s="12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9"/>
      <c r="F74" s="90"/>
      <c r="G74" s="91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8"/>
      <c r="F75" s="99"/>
      <c r="G75" s="100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92" t="s">
        <v>168</v>
      </c>
      <c r="F76" s="93"/>
      <c r="G76" s="93"/>
      <c r="H76" s="94"/>
    </row>
    <row r="77" ht="12.75">
      <c r="A77" s="1"/>
    </row>
    <row r="78" ht="12.75">
      <c r="A78" s="1"/>
    </row>
    <row r="79" spans="1:7" ht="27.75" customHeight="1">
      <c r="A79" s="137" t="s">
        <v>114</v>
      </c>
      <c r="B79" s="137"/>
      <c r="C79" s="137"/>
      <c r="D79" s="137"/>
      <c r="E79" s="137"/>
      <c r="F79" s="137"/>
      <c r="G79" s="137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7">
        <v>1</v>
      </c>
      <c r="B82" s="28" t="s">
        <v>67</v>
      </c>
      <c r="C82" s="118" t="s">
        <v>116</v>
      </c>
      <c r="D82" s="119"/>
      <c r="E82" s="120"/>
    </row>
    <row r="83" spans="1:5" ht="18.75" customHeight="1" thickBot="1">
      <c r="A83" s="29">
        <v>2</v>
      </c>
      <c r="B83" s="4" t="s">
        <v>117</v>
      </c>
      <c r="C83" s="118" t="s">
        <v>118</v>
      </c>
      <c r="D83" s="119"/>
      <c r="E83" s="120"/>
    </row>
    <row r="84" spans="1:5" ht="16.5" customHeight="1" thickBot="1">
      <c r="A84" s="29">
        <v>3</v>
      </c>
      <c r="B84" s="4" t="s">
        <v>119</v>
      </c>
      <c r="C84" s="118" t="s">
        <v>120</v>
      </c>
      <c r="D84" s="119"/>
      <c r="E84" s="120"/>
    </row>
    <row r="85" spans="1:5" ht="13.5" thickBot="1">
      <c r="A85" s="29">
        <v>4</v>
      </c>
      <c r="B85" s="4" t="s">
        <v>16</v>
      </c>
      <c r="C85" s="118" t="s">
        <v>121</v>
      </c>
      <c r="D85" s="119"/>
      <c r="E85" s="120"/>
    </row>
    <row r="86" spans="1:5" ht="24" customHeight="1" thickBot="1">
      <c r="A86" s="29">
        <v>5</v>
      </c>
      <c r="B86" s="4" t="s">
        <v>86</v>
      </c>
      <c r="C86" s="118" t="s">
        <v>122</v>
      </c>
      <c r="D86" s="119"/>
      <c r="E86" s="120"/>
    </row>
    <row r="87" spans="1:5" ht="21" customHeight="1" thickBot="1">
      <c r="A87" s="30">
        <v>6</v>
      </c>
      <c r="B87" s="31" t="s">
        <v>123</v>
      </c>
      <c r="C87" s="118" t="s">
        <v>124</v>
      </c>
      <c r="D87" s="119"/>
      <c r="E87" s="120"/>
    </row>
  </sheetData>
  <sheetProtection/>
  <mergeCells count="65"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D9:F9"/>
    <mergeCell ref="D10:F10"/>
    <mergeCell ref="D11:F11"/>
    <mergeCell ref="D12:F12"/>
    <mergeCell ref="D3:F3"/>
    <mergeCell ref="D8:F8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2016-03-11T07:52:57Z</dcterms:modified>
  <cp:category/>
  <cp:version/>
  <cp:contentType/>
  <cp:contentStatus/>
</cp:coreProperties>
</file>