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'2.8.'!$A$40</definedName>
    <definedName name="Par1890" localSheetId="2">'2.8.'!$A$41</definedName>
    <definedName name="Par1904" localSheetId="2">'2.8.'!#REF!</definedName>
    <definedName name="Par1933" localSheetId="2">'2.8.'!$A$49</definedName>
    <definedName name="Par1962" localSheetId="2">'2.8.'!$A$54</definedName>
    <definedName name="Par2005" localSheetId="2">'2.8.'!#REF!</definedName>
    <definedName name="Par2076" localSheetId="2">'2.8.'!$A$73</definedName>
    <definedName name="Par2105" localSheetId="2">'2.8.'!$A$78</definedName>
    <definedName name="Par2129" localSheetId="2">'2.8.'!$A$84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<sst xmlns="http://schemas.openxmlformats.org/spreadsheetml/2006/main" count="293" uniqueCount="188">
  <si>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</si>
  <si>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</si>
  <si>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</si>
  <si>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</si>
  <si>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</si>
  <si>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</si>
  <si>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</si>
  <si>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</si>
  <si>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</si>
  <si>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</si>
  <si>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</si>
  <si>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</si>
  <si>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</si>
  <si>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</si>
  <si>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</si>
  <si>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</si>
  <si>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</si>
  <si>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</si>
  <si>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</si>
  <si>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</si>
  <si>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</si>
  <si>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</si>
  <si>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</si>
  <si>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</si>
  <si>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</si>
  <si>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</si>
  <si>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</si>
  <si>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</si>
  <si>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</si>
  <si>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</si>
  <si>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</si>
  <si>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</si>
  <si>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</si>
  <si>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</si>
  <si>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</si>
  <si>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</si>
  <si>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</si>
  <si>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</si>
  <si>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</si>
  <si>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</si>
  <si>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</si>
  <si>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</si>
  <si>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</si>
  <si>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</si>
  <si>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</si>
  <si>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</si>
  <si>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</si>
  <si>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</si>
  <si>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</si>
  <si>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</si>
  <si>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</si>
  <si>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</si>
  <si>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</si>
  <si>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</si>
  <si>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</si>
  <si>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</si>
  <si>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</si>
  <si>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</si>
  <si>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</si>
  <si>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</si>
  <si>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</si>
  <si>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</si>
  <si>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</si>
  <si>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</si>
  <si>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</si>
  <si>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</si>
  <si>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</si>
  <si>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</si>
  <si>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</si>
  <si>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</si>
  <si>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</si>
  <si>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</si>
  <si>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</si>
  <si>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</si>
  <si>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</si>
  <si>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</si>
  <si>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</si>
  <si>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</si>
  <si>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</si>
  <si>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</si>
  <si>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</si>
  <si>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</si>
  <si>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</si>
  <si>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</si>
  <si>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</si>
  <si>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</si>
  <si>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</si>
  <si>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</si>
  <si>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</si>
  <si>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</si>
  <si>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</si>
  <si>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</si>
  <si>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</si>
  <si>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</si>
  <si>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</si>
  <si>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</si>
  <si>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</si>
  <si>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</si>
  <si>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</si>
  <si>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</si>
  <si>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</si>
  <si>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</si>
  <si>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</si>
  <si>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</si>
  <si>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</si>
  <si>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</si>
  <si>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</si>
  <si>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</si>
  <si>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</si>
  <si>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</si>
  <si>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</si>
  <si>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</si>
  <si>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</si>
  <si>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</si>
  <si>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</si>
  <si>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</si>
  <si>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</si>
  <si>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</si>
  <si>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</si>
  <si>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</si>
  <si>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</si>
  <si>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</si>
  <si>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</si>
  <si>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</si>
  <si>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</si>
  <si>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</si>
  <si>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</si>
  <si>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</si>
  <si>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</si>
  <si>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</si>
  <si>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</si>
  <si>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</si>
  <si>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</si>
  <si>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</si>
  <si>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</si>
  <si>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</si>
  <si>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</si>
  <si>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</si>
  <si>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</si>
  <si>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</si>
  <si>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</si>
  <si>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</si>
  <si>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</si>
  <si>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</si>
  <si>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</si>
  <si>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</si>
  <si>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</si>
  <si>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</si>
  <si>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</si>
  <si>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</si>
  <si>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</si>
  <si>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</si>
  <si>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</si>
  <si>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</si>
  <si>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</si>
  <si>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</si>
  <si>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</si>
  <si>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</si>
  <si>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</si>
  <si>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</si>
  <si>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</si>
  <si>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</si>
  <si>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</si>
  <si>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</si>
  <si>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</si>
  <si>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</si>
  <si>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</si>
  <si>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</si>
  <si>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</si>
  <si>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</si>
  <si>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</si>
  <si>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</si>
  <si>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</si>
  <si>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</si>
  <si>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</si>
  <si>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</si>
  <si>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</si>
  <si>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</si>
  <si>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</si>
  <si>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</si>
  <si>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</si>
  <si>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</si>
  <si>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СОВЕТСКАЯ, д. 9                                                                                                                                                             за 2017  год</t>
  </si>
  <si>
    <t>в том числе оплачено текущего ремонта юрлицами</t>
  </si>
  <si>
    <t>остаток на нач.года с 2016 года (оплата)</t>
  </si>
  <si>
    <t>остаток на конец года</t>
  </si>
  <si>
    <t>с 1 по 32</t>
  </si>
  <si>
    <t>кв.5,14,19,21,24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</si>
</sst>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23" xfId="0" applyNumberFormat="1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0" fontId="0" fillId="0" borderId="33" xfId="0" applyBorder="1" applyAlignment="1">
      <alignment/>
    </xf>
    <xf numFmtId="2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4" fillId="35" borderId="17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4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0" fillId="36" borderId="11" xfId="0" applyFont="1" applyFill="1" applyBorder="1" applyAlignment="1">
      <alignment vertical="top" wrapText="1"/>
    </xf>
    <xf numFmtId="0" fontId="0" fillId="36" borderId="24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1" xfId="0" applyFont="1" applyFill="1" applyBorder="1" applyAlignment="1">
      <alignment wrapText="1"/>
    </xf>
    <xf numFmtId="0" fontId="0" fillId="0" borderId="33" xfId="0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3" xfId="0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0" fillId="35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37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0" fillId="36" borderId="39" xfId="0" applyFont="1" applyFill="1" applyBorder="1" applyAlignment="1">
      <alignment horizontal="center" vertical="top" wrapText="1"/>
    </xf>
    <xf numFmtId="0" fontId="0" fillId="36" borderId="40" xfId="0" applyFont="1" applyFill="1" applyBorder="1" applyAlignment="1">
      <alignment horizontal="center" vertical="top" wrapText="1"/>
    </xf>
    <xf numFmtId="0" fontId="0" fillId="36" borderId="41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3">
      <selection activeCell="E80" sqref="E80:G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9" max="9" width="10.140625" style="0" bestFit="1" customWidth="1"/>
  </cols>
  <sheetData>
    <row r="1" spans="1:8" ht="62.25" customHeight="1">
      <c r="A1" s="159" t="s">
        <v>182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69"/>
      <c r="E3" s="136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35">
        <v>43100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9" t="s">
        <v>0</v>
      </c>
      <c r="B8" s="38" t="s">
        <v>1</v>
      </c>
      <c r="C8" s="40" t="s">
        <v>2</v>
      </c>
      <c r="D8" s="171" t="s">
        <v>3</v>
      </c>
      <c r="E8" s="172"/>
      <c r="F8" s="173"/>
      <c r="G8" s="36" t="s">
        <v>153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5" t="s">
        <v>15</v>
      </c>
      <c r="E9" s="136"/>
      <c r="F9" s="137"/>
      <c r="G9" s="22">
        <v>0</v>
      </c>
      <c r="H9" s="5"/>
    </row>
    <row r="10" spans="1:9" ht="39" customHeight="1" thickBot="1">
      <c r="A10" s="4" t="s">
        <v>17</v>
      </c>
      <c r="B10" s="4" t="s">
        <v>18</v>
      </c>
      <c r="C10" s="3" t="s">
        <v>16</v>
      </c>
      <c r="D10" s="135" t="s">
        <v>18</v>
      </c>
      <c r="E10" s="136"/>
      <c r="F10" s="137"/>
      <c r="G10" s="62">
        <v>-134362.14</v>
      </c>
      <c r="H10" s="5"/>
      <c r="I10" s="92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5" t="s">
        <v>20</v>
      </c>
      <c r="E11" s="136"/>
      <c r="F11" s="137"/>
      <c r="G11" s="86">
        <v>50577.29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8" t="s">
        <v>23</v>
      </c>
      <c r="E12" s="139"/>
      <c r="F12" s="140"/>
      <c r="G12" s="46">
        <f>G13+G14+G20+G21+G22+G23</f>
        <v>241486.68</v>
      </c>
      <c r="H12" s="4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2" t="s">
        <v>26</v>
      </c>
      <c r="E13" s="133"/>
      <c r="F13" s="134"/>
      <c r="G13" s="64">
        <v>19096.92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2" t="s">
        <v>29</v>
      </c>
      <c r="E14" s="133"/>
      <c r="F14" s="134"/>
      <c r="G14" s="87">
        <v>28848.24</v>
      </c>
      <c r="H14" s="5"/>
    </row>
    <row r="15" spans="1:8" ht="26.25" customHeight="1" thickBot="1">
      <c r="A15" s="4"/>
      <c r="B15" s="6"/>
      <c r="C15" s="3" t="s">
        <v>16</v>
      </c>
      <c r="D15" s="132" t="s">
        <v>155</v>
      </c>
      <c r="E15" s="133"/>
      <c r="F15" s="134"/>
      <c r="G15" s="88">
        <f>24367.02+G32</f>
        <v>27326.54</v>
      </c>
      <c r="H15" s="5"/>
    </row>
    <row r="16" spans="1:8" ht="13.5" customHeight="1" thickBot="1">
      <c r="A16" s="4"/>
      <c r="B16" s="6"/>
      <c r="C16" s="3" t="s">
        <v>16</v>
      </c>
      <c r="D16" s="132" t="s">
        <v>156</v>
      </c>
      <c r="E16" s="133"/>
      <c r="F16" s="134"/>
      <c r="G16" s="89">
        <v>10615.12</v>
      </c>
      <c r="H16" s="48"/>
    </row>
    <row r="17" spans="1:8" ht="13.5" customHeight="1" thickBot="1">
      <c r="A17" s="4"/>
      <c r="B17" s="6"/>
      <c r="C17" s="3" t="s">
        <v>16</v>
      </c>
      <c r="D17" s="132" t="s">
        <v>157</v>
      </c>
      <c r="E17" s="133"/>
      <c r="F17" s="134"/>
      <c r="G17" s="64">
        <v>36153</v>
      </c>
      <c r="H17" s="5"/>
    </row>
    <row r="18" spans="1:8" ht="24.75" customHeight="1" thickBot="1">
      <c r="A18" s="4"/>
      <c r="B18" s="6"/>
      <c r="C18" s="3" t="s">
        <v>16</v>
      </c>
      <c r="D18" s="132" t="s">
        <v>18</v>
      </c>
      <c r="E18" s="133"/>
      <c r="F18" s="134"/>
      <c r="G18" s="14">
        <f>G10</f>
        <v>-134362.14</v>
      </c>
      <c r="H18" s="5"/>
    </row>
    <row r="19" spans="1:8" ht="27" customHeight="1" thickBot="1">
      <c r="A19" s="4"/>
      <c r="B19" s="6"/>
      <c r="C19" s="3" t="s">
        <v>16</v>
      </c>
      <c r="D19" s="132" t="s">
        <v>55</v>
      </c>
      <c r="E19" s="133"/>
      <c r="F19" s="134"/>
      <c r="G19" s="72">
        <f>G18+G15-G17</f>
        <v>-143188.6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1" t="s">
        <v>32</v>
      </c>
      <c r="E20" s="142"/>
      <c r="F20" s="143"/>
      <c r="G20" s="64">
        <v>52144.2</v>
      </c>
      <c r="H20" s="5"/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35" t="s">
        <v>150</v>
      </c>
      <c r="E21" s="136"/>
      <c r="F21" s="137"/>
      <c r="G21" s="63">
        <v>44017.92</v>
      </c>
      <c r="H21" s="5"/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35" t="s">
        <v>151</v>
      </c>
      <c r="E22" s="136"/>
      <c r="F22" s="137"/>
      <c r="G22" s="63">
        <v>11105.76</v>
      </c>
      <c r="H22" s="5"/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50" t="s">
        <v>152</v>
      </c>
      <c r="E23" s="151"/>
      <c r="F23" s="152"/>
      <c r="G23" s="63">
        <v>86273.64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35" t="s">
        <v>35</v>
      </c>
      <c r="E24" s="136"/>
      <c r="F24" s="137"/>
      <c r="G24" s="84">
        <f>G25+G26+G27+G28+G29+G31</f>
        <v>228253.87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8" t="s">
        <v>38</v>
      </c>
      <c r="E25" s="139"/>
      <c r="F25" s="140"/>
      <c r="G25" s="80">
        <v>209907.88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32" t="s">
        <v>41</v>
      </c>
      <c r="E26" s="133"/>
      <c r="F26" s="134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32" t="s">
        <v>44</v>
      </c>
      <c r="E27" s="133"/>
      <c r="F27" s="134"/>
      <c r="G27" s="80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32" t="s">
        <v>47</v>
      </c>
      <c r="E28" s="133"/>
      <c r="F28" s="134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32"/>
      <c r="E29" s="133"/>
      <c r="F29" s="134"/>
      <c r="G29" s="93"/>
      <c r="H29" s="81"/>
      <c r="I29" s="77"/>
    </row>
    <row r="30" spans="1:9" ht="13.5" customHeight="1" thickBot="1">
      <c r="A30" s="4"/>
      <c r="B30" s="13"/>
      <c r="C30" s="3"/>
      <c r="D30" s="132" t="s">
        <v>172</v>
      </c>
      <c r="E30" s="133"/>
      <c r="F30" s="144"/>
      <c r="G30" s="94">
        <v>19059.64</v>
      </c>
      <c r="H30" s="82"/>
      <c r="I30" s="77"/>
    </row>
    <row r="31" spans="1:9" ht="13.5" customHeight="1" thickBot="1">
      <c r="A31" s="4"/>
      <c r="B31" s="13"/>
      <c r="C31" s="3"/>
      <c r="D31" s="132" t="s">
        <v>173</v>
      </c>
      <c r="E31" s="133"/>
      <c r="F31" s="133"/>
      <c r="G31" s="94">
        <v>18345.99</v>
      </c>
      <c r="H31" s="82"/>
      <c r="I31" s="77"/>
    </row>
    <row r="32" spans="1:10" ht="13.5" customHeight="1" thickBot="1">
      <c r="A32" s="4"/>
      <c r="B32" s="13"/>
      <c r="C32" s="3"/>
      <c r="D32" s="132" t="s">
        <v>183</v>
      </c>
      <c r="E32" s="133"/>
      <c r="F32" s="133"/>
      <c r="G32" s="94">
        <v>2959.52</v>
      </c>
      <c r="H32" s="82"/>
      <c r="I32" s="90"/>
      <c r="J32" t="s">
        <v>171</v>
      </c>
    </row>
    <row r="33" spans="1:9" ht="13.5" customHeight="1" thickBot="1">
      <c r="A33" s="4"/>
      <c r="B33" s="13"/>
      <c r="C33" s="3"/>
      <c r="D33" s="132" t="s">
        <v>175</v>
      </c>
      <c r="E33" s="133"/>
      <c r="F33" s="133"/>
      <c r="G33" s="83">
        <v>2411.82</v>
      </c>
      <c r="H33" s="82"/>
      <c r="I33" s="90"/>
    </row>
    <row r="34" spans="1:9" ht="13.5" customHeight="1" thickBot="1">
      <c r="A34" s="4"/>
      <c r="B34" s="13"/>
      <c r="C34" s="3"/>
      <c r="D34" s="132" t="s">
        <v>174</v>
      </c>
      <c r="E34" s="133"/>
      <c r="F34" s="133"/>
      <c r="G34" s="95">
        <f>G33+G30-G31</f>
        <v>3125.4699999999975</v>
      </c>
      <c r="H34" s="82"/>
      <c r="I34" s="77"/>
    </row>
    <row r="35" spans="1:9" ht="13.5" customHeight="1" thickBot="1">
      <c r="A35" s="4"/>
      <c r="B35" s="13"/>
      <c r="C35" s="3"/>
      <c r="D35" s="132"/>
      <c r="E35" s="133"/>
      <c r="F35" s="134"/>
      <c r="G35" s="93"/>
      <c r="H35" s="82"/>
      <c r="I35" s="77"/>
    </row>
    <row r="36" spans="1:8" ht="35.25" customHeight="1" thickBot="1">
      <c r="A36" s="4" t="s">
        <v>56</v>
      </c>
      <c r="B36" s="74" t="s">
        <v>51</v>
      </c>
      <c r="C36" s="3" t="s">
        <v>16</v>
      </c>
      <c r="D36" s="132" t="s">
        <v>51</v>
      </c>
      <c r="E36" s="133"/>
      <c r="F36" s="134"/>
      <c r="G36" s="65">
        <f>G24+G10</f>
        <v>93891.72999999998</v>
      </c>
      <c r="H36" s="49"/>
    </row>
    <row r="37" spans="1:13" ht="41.25" customHeight="1" thickBot="1">
      <c r="A37" s="4" t="s">
        <v>59</v>
      </c>
      <c r="B37" s="4" t="s">
        <v>53</v>
      </c>
      <c r="C37" s="3" t="s">
        <v>16</v>
      </c>
      <c r="D37" s="132" t="s">
        <v>53</v>
      </c>
      <c r="E37" s="133"/>
      <c r="F37" s="134"/>
      <c r="G37" s="12">
        <v>0</v>
      </c>
      <c r="H37" s="5"/>
      <c r="M37" t="s">
        <v>171</v>
      </c>
    </row>
    <row r="38" spans="1:8" ht="44.25" customHeight="1" thickBot="1">
      <c r="A38" s="4" t="s">
        <v>61</v>
      </c>
      <c r="B38" s="4" t="s">
        <v>55</v>
      </c>
      <c r="C38" s="3" t="s">
        <v>16</v>
      </c>
      <c r="D38" s="132" t="s">
        <v>55</v>
      </c>
      <c r="E38" s="133"/>
      <c r="F38" s="134"/>
      <c r="G38" s="72">
        <f>G19</f>
        <v>-143188.6</v>
      </c>
      <c r="H38" s="46"/>
    </row>
    <row r="39" spans="1:8" ht="39" customHeight="1" thickBot="1">
      <c r="A39" s="4" t="s">
        <v>166</v>
      </c>
      <c r="B39" s="4" t="s">
        <v>154</v>
      </c>
      <c r="C39" s="3" t="s">
        <v>16</v>
      </c>
      <c r="D39" s="132" t="s">
        <v>57</v>
      </c>
      <c r="E39" s="133"/>
      <c r="F39" s="134"/>
      <c r="G39" s="85">
        <f>82156.09+G34</f>
        <v>85281.56</v>
      </c>
      <c r="H39" s="85"/>
    </row>
    <row r="40" spans="1:8" ht="38.25" customHeight="1" thickBot="1">
      <c r="A40" s="156" t="s">
        <v>58</v>
      </c>
      <c r="B40" s="157"/>
      <c r="C40" s="157"/>
      <c r="D40" s="157"/>
      <c r="E40" s="157"/>
      <c r="F40" s="176"/>
      <c r="G40" s="157"/>
      <c r="H40" s="178"/>
    </row>
    <row r="41" spans="1:8" ht="68.25" thickBot="1">
      <c r="A41" s="4" t="s">
        <v>167</v>
      </c>
      <c r="B41" s="4" t="s">
        <v>60</v>
      </c>
      <c r="C41" s="3" t="s">
        <v>131</v>
      </c>
      <c r="D41" s="17" t="s">
        <v>63</v>
      </c>
      <c r="E41" s="4" t="s">
        <v>132</v>
      </c>
      <c r="F41" s="44" t="s">
        <v>134</v>
      </c>
      <c r="G41" s="45" t="s">
        <v>158</v>
      </c>
      <c r="H41" s="42" t="s">
        <v>139</v>
      </c>
    </row>
    <row r="42" spans="1:8" ht="79.5" customHeight="1" thickBot="1">
      <c r="A42" s="15">
        <v>1</v>
      </c>
      <c r="B42" s="4" t="s">
        <v>124</v>
      </c>
      <c r="C42" s="3" t="s">
        <v>127</v>
      </c>
      <c r="D42" s="57" t="s">
        <v>159</v>
      </c>
      <c r="E42" s="51">
        <v>2.13</v>
      </c>
      <c r="F42" s="58" t="s">
        <v>135</v>
      </c>
      <c r="G42" s="59">
        <v>3810334293</v>
      </c>
      <c r="H42" s="60">
        <f>G17</f>
        <v>36153</v>
      </c>
    </row>
    <row r="43" spans="1:8" ht="56.25" customHeight="1" thickBot="1">
      <c r="A43" s="15">
        <v>2</v>
      </c>
      <c r="B43" s="4" t="s">
        <v>130</v>
      </c>
      <c r="C43" s="3" t="s">
        <v>127</v>
      </c>
      <c r="D43" s="50" t="s">
        <v>160</v>
      </c>
      <c r="E43" s="73">
        <v>1.41</v>
      </c>
      <c r="F43" s="78" t="s">
        <v>135</v>
      </c>
      <c r="G43" s="59">
        <v>3810334293</v>
      </c>
      <c r="H43" s="60">
        <f>G13</f>
        <v>19096.92</v>
      </c>
    </row>
    <row r="44" spans="1:8" ht="39" customHeight="1" thickBot="1">
      <c r="A44" s="15">
        <v>3</v>
      </c>
      <c r="B44" s="4" t="s">
        <v>125</v>
      </c>
      <c r="C44" s="3" t="s">
        <v>127</v>
      </c>
      <c r="D44" s="50" t="s">
        <v>133</v>
      </c>
      <c r="E44" s="51">
        <v>3.85</v>
      </c>
      <c r="F44" s="79" t="s">
        <v>136</v>
      </c>
      <c r="G44" s="59">
        <v>3848000155</v>
      </c>
      <c r="H44" s="60">
        <f>G20</f>
        <v>52144.2</v>
      </c>
    </row>
    <row r="45" spans="1:8" ht="39" customHeight="1" thickBot="1">
      <c r="A45" s="15">
        <v>4</v>
      </c>
      <c r="B45" s="4" t="s">
        <v>126</v>
      </c>
      <c r="C45" s="3" t="s">
        <v>127</v>
      </c>
      <c r="D45" s="50" t="s">
        <v>133</v>
      </c>
      <c r="E45" s="51">
        <v>3.25</v>
      </c>
      <c r="F45" s="79" t="s">
        <v>137</v>
      </c>
      <c r="G45" s="59">
        <v>3837003965</v>
      </c>
      <c r="H45" s="60">
        <f>G21</f>
        <v>44017.92</v>
      </c>
    </row>
    <row r="46" spans="1:8" ht="68.25" thickBot="1">
      <c r="A46" s="15">
        <v>5</v>
      </c>
      <c r="B46" s="4" t="s">
        <v>128</v>
      </c>
      <c r="C46" s="3" t="s">
        <v>127</v>
      </c>
      <c r="D46" s="57" t="s">
        <v>159</v>
      </c>
      <c r="E46" s="51">
        <v>0.82</v>
      </c>
      <c r="F46" s="58" t="s">
        <v>138</v>
      </c>
      <c r="G46" s="59">
        <v>3848006622</v>
      </c>
      <c r="H46" s="60">
        <f>G22</f>
        <v>11105.76</v>
      </c>
    </row>
    <row r="47" spans="1:8" ht="68.25" thickBot="1">
      <c r="A47" s="15">
        <v>6</v>
      </c>
      <c r="B47" s="16" t="s">
        <v>129</v>
      </c>
      <c r="C47" s="3" t="s">
        <v>127</v>
      </c>
      <c r="D47" s="57" t="s">
        <v>159</v>
      </c>
      <c r="E47" s="51">
        <v>6.37</v>
      </c>
      <c r="F47" s="61" t="s">
        <v>138</v>
      </c>
      <c r="G47" s="59">
        <v>3848006622</v>
      </c>
      <c r="H47" s="60">
        <f>G23</f>
        <v>86273.64</v>
      </c>
    </row>
    <row r="48" spans="1:8" ht="40.5" customHeight="1" thickBot="1">
      <c r="A48" s="4" t="s">
        <v>168</v>
      </c>
      <c r="B48" s="4" t="s">
        <v>62</v>
      </c>
      <c r="C48" s="3" t="s">
        <v>16</v>
      </c>
      <c r="D48" s="4"/>
      <c r="E48" s="4"/>
      <c r="F48" s="174"/>
      <c r="G48" s="134"/>
      <c r="H48" s="60">
        <f>SUM(H42:H47)</f>
        <v>248791.44</v>
      </c>
    </row>
    <row r="49" spans="1:8" ht="19.5" customHeight="1" thickBot="1">
      <c r="A49" s="156" t="s">
        <v>64</v>
      </c>
      <c r="B49" s="157"/>
      <c r="C49" s="157"/>
      <c r="D49" s="157"/>
      <c r="E49" s="157"/>
      <c r="F49" s="157"/>
      <c r="G49" s="157"/>
      <c r="H49" s="158"/>
    </row>
    <row r="50" spans="1:8" ht="47.25" customHeight="1" thickBot="1">
      <c r="A50" s="50" t="s">
        <v>169</v>
      </c>
      <c r="B50" s="50" t="s">
        <v>66</v>
      </c>
      <c r="C50" s="51" t="s">
        <v>67</v>
      </c>
      <c r="D50" s="114" t="s">
        <v>140</v>
      </c>
      <c r="E50" s="115"/>
      <c r="F50" s="55">
        <v>0</v>
      </c>
      <c r="G50" s="50"/>
      <c r="H50" s="48"/>
    </row>
    <row r="51" spans="1:8" ht="45.75" customHeight="1" thickBot="1">
      <c r="A51" s="50" t="s">
        <v>65</v>
      </c>
      <c r="B51" s="50" t="s">
        <v>69</v>
      </c>
      <c r="C51" s="51" t="s">
        <v>67</v>
      </c>
      <c r="D51" s="114" t="s">
        <v>69</v>
      </c>
      <c r="E51" s="115"/>
      <c r="F51" s="55">
        <v>0</v>
      </c>
      <c r="G51" s="50"/>
      <c r="H51" s="48"/>
    </row>
    <row r="52" spans="1:8" ht="41.25" customHeight="1" thickBot="1">
      <c r="A52" s="50" t="s">
        <v>68</v>
      </c>
      <c r="B52" s="50" t="s">
        <v>71</v>
      </c>
      <c r="C52" s="51" t="s">
        <v>67</v>
      </c>
      <c r="D52" s="114" t="s">
        <v>71</v>
      </c>
      <c r="E52" s="115"/>
      <c r="F52" s="55">
        <v>0</v>
      </c>
      <c r="G52" s="50"/>
      <c r="H52" s="48"/>
    </row>
    <row r="53" spans="1:8" ht="37.5" customHeight="1" thickBot="1">
      <c r="A53" s="50" t="s">
        <v>70</v>
      </c>
      <c r="B53" s="50" t="s">
        <v>73</v>
      </c>
      <c r="C53" s="51" t="s">
        <v>16</v>
      </c>
      <c r="D53" s="114" t="s">
        <v>73</v>
      </c>
      <c r="E53" s="115"/>
      <c r="F53" s="55">
        <v>0</v>
      </c>
      <c r="G53" s="50"/>
      <c r="H53" s="48"/>
    </row>
    <row r="54" spans="1:8" ht="18.75" customHeight="1" thickBot="1">
      <c r="A54" s="179" t="s">
        <v>74</v>
      </c>
      <c r="B54" s="180"/>
      <c r="C54" s="180"/>
      <c r="D54" s="180"/>
      <c r="E54" s="180"/>
      <c r="F54" s="180"/>
      <c r="G54" s="180"/>
      <c r="H54" s="181"/>
    </row>
    <row r="55" spans="1:8" ht="42.75" customHeight="1" thickBot="1">
      <c r="A55" s="50" t="s">
        <v>72</v>
      </c>
      <c r="B55" s="50" t="s">
        <v>15</v>
      </c>
      <c r="C55" s="51" t="s">
        <v>16</v>
      </c>
      <c r="D55" s="114" t="s">
        <v>15</v>
      </c>
      <c r="E55" s="115"/>
      <c r="F55" s="55">
        <v>0</v>
      </c>
      <c r="G55" s="50"/>
      <c r="H55" s="48"/>
    </row>
    <row r="56" spans="1:8" ht="42" customHeight="1" thickBot="1">
      <c r="A56" s="50" t="s">
        <v>75</v>
      </c>
      <c r="B56" s="50" t="s">
        <v>18</v>
      </c>
      <c r="C56" s="51" t="s">
        <v>16</v>
      </c>
      <c r="D56" s="114" t="s">
        <v>18</v>
      </c>
      <c r="E56" s="115"/>
      <c r="F56" s="55">
        <v>0</v>
      </c>
      <c r="G56" s="50"/>
      <c r="H56" s="48"/>
    </row>
    <row r="57" spans="1:8" ht="48.75" customHeight="1" thickBot="1">
      <c r="A57" s="50" t="s">
        <v>76</v>
      </c>
      <c r="B57" s="50" t="s">
        <v>20</v>
      </c>
      <c r="C57" s="51" t="s">
        <v>16</v>
      </c>
      <c r="D57" s="114" t="s">
        <v>20</v>
      </c>
      <c r="E57" s="115"/>
      <c r="F57" s="55">
        <v>0</v>
      </c>
      <c r="G57" s="50"/>
      <c r="H57" s="48"/>
    </row>
    <row r="58" spans="1:8" ht="44.25" customHeight="1" thickBot="1">
      <c r="A58" s="50" t="s">
        <v>77</v>
      </c>
      <c r="B58" s="50" t="s">
        <v>53</v>
      </c>
      <c r="C58" s="51" t="s">
        <v>16</v>
      </c>
      <c r="D58" s="114" t="s">
        <v>53</v>
      </c>
      <c r="E58" s="115"/>
      <c r="F58" s="55">
        <v>0</v>
      </c>
      <c r="G58" s="50"/>
      <c r="H58" s="48"/>
    </row>
    <row r="59" spans="1:8" ht="42.75" customHeight="1" thickBot="1">
      <c r="A59" s="50" t="s">
        <v>78</v>
      </c>
      <c r="B59" s="50" t="s">
        <v>55</v>
      </c>
      <c r="C59" s="51" t="s">
        <v>16</v>
      </c>
      <c r="D59" s="114" t="s">
        <v>55</v>
      </c>
      <c r="E59" s="115"/>
      <c r="F59" s="55">
        <v>0</v>
      </c>
      <c r="G59" s="50"/>
      <c r="H59" s="48"/>
    </row>
    <row r="60" spans="1:8" ht="42" customHeight="1" thickBot="1">
      <c r="A60" s="52" t="s">
        <v>79</v>
      </c>
      <c r="B60" s="52" t="s">
        <v>57</v>
      </c>
      <c r="C60" s="53" t="s">
        <v>16</v>
      </c>
      <c r="D60" s="148" t="s">
        <v>57</v>
      </c>
      <c r="E60" s="149"/>
      <c r="F60" s="56">
        <f>D67+E67+F67+G67+H67</f>
        <v>27258.08000000004</v>
      </c>
      <c r="G60" s="52"/>
      <c r="H60" s="54"/>
    </row>
    <row r="61" spans="1:8" ht="30" customHeight="1" thickBot="1">
      <c r="A61" s="18" t="s">
        <v>141</v>
      </c>
      <c r="B61" s="19"/>
      <c r="C61" s="19"/>
      <c r="D61" s="19"/>
      <c r="E61" s="19"/>
      <c r="F61" s="19"/>
      <c r="G61" s="19"/>
      <c r="H61" s="20"/>
    </row>
    <row r="62" spans="1:8" ht="68.25" thickBot="1">
      <c r="A62" s="4" t="s">
        <v>80</v>
      </c>
      <c r="B62" s="11" t="s">
        <v>82</v>
      </c>
      <c r="C62" s="3" t="s">
        <v>8</v>
      </c>
      <c r="D62" s="21" t="s">
        <v>161</v>
      </c>
      <c r="E62" s="66" t="s">
        <v>162</v>
      </c>
      <c r="F62" s="21" t="s">
        <v>163</v>
      </c>
      <c r="G62" s="24" t="s">
        <v>164</v>
      </c>
      <c r="H62" s="41" t="s">
        <v>145</v>
      </c>
    </row>
    <row r="63" spans="1:8" ht="39.75" customHeight="1" thickBot="1">
      <c r="A63" s="4" t="s">
        <v>81</v>
      </c>
      <c r="B63" s="4" t="s">
        <v>2</v>
      </c>
      <c r="C63" s="3" t="s">
        <v>8</v>
      </c>
      <c r="D63" s="3" t="s">
        <v>142</v>
      </c>
      <c r="E63" s="3" t="s">
        <v>143</v>
      </c>
      <c r="F63" s="3" t="s">
        <v>143</v>
      </c>
      <c r="G63" s="3" t="s">
        <v>143</v>
      </c>
      <c r="H63" s="23" t="s">
        <v>146</v>
      </c>
    </row>
    <row r="64" spans="1:8" ht="32.25" customHeight="1" thickBot="1">
      <c r="A64" s="4" t="s">
        <v>83</v>
      </c>
      <c r="B64" s="4" t="s">
        <v>85</v>
      </c>
      <c r="C64" s="3" t="s">
        <v>86</v>
      </c>
      <c r="D64" s="96">
        <f>D65/1638.64</f>
        <v>408.6260557535517</v>
      </c>
      <c r="E64" s="96">
        <f>E65/140.38</f>
        <v>760.9524148739137</v>
      </c>
      <c r="F64" s="96">
        <f>F65/14.34</f>
        <v>1713.0885634588562</v>
      </c>
      <c r="G64" s="97">
        <f>G65/22.34</f>
        <v>2098.106535362578</v>
      </c>
      <c r="H64" s="98">
        <f>H65/0.99</f>
        <v>1514.818181818182</v>
      </c>
    </row>
    <row r="65" spans="1:9" ht="37.5" customHeight="1" thickBot="1">
      <c r="A65" s="4" t="s">
        <v>84</v>
      </c>
      <c r="B65" s="4" t="s">
        <v>88</v>
      </c>
      <c r="C65" s="3" t="s">
        <v>16</v>
      </c>
      <c r="D65" s="64">
        <v>669591</v>
      </c>
      <c r="E65" s="64">
        <v>106822.5</v>
      </c>
      <c r="F65" s="64">
        <v>24565.69</v>
      </c>
      <c r="G65" s="71">
        <v>46871.7</v>
      </c>
      <c r="H65" s="67">
        <v>1499.67</v>
      </c>
      <c r="I65" s="47"/>
    </row>
    <row r="66" spans="1:8" ht="32.25" customHeight="1" thickBot="1">
      <c r="A66" s="4" t="s">
        <v>87</v>
      </c>
      <c r="B66" s="4" t="s">
        <v>90</v>
      </c>
      <c r="C66" s="3" t="s">
        <v>16</v>
      </c>
      <c r="D66" s="64">
        <v>670417.32</v>
      </c>
      <c r="E66" s="64">
        <v>86406.85</v>
      </c>
      <c r="F66" s="64">
        <v>27529.28</v>
      </c>
      <c r="G66" s="68">
        <v>36703.19</v>
      </c>
      <c r="H66" s="68">
        <v>1035.84</v>
      </c>
    </row>
    <row r="67" spans="1:8" ht="31.5" customHeight="1" thickBot="1">
      <c r="A67" s="4" t="s">
        <v>89</v>
      </c>
      <c r="B67" s="4" t="s">
        <v>92</v>
      </c>
      <c r="C67" s="3" t="s">
        <v>16</v>
      </c>
      <c r="D67" s="75">
        <f>D65-D66</f>
        <v>-826.3199999999488</v>
      </c>
      <c r="E67" s="75">
        <f>E65-E66</f>
        <v>20415.649999999994</v>
      </c>
      <c r="F67" s="75">
        <f>F65-F66</f>
        <v>-2963.59</v>
      </c>
      <c r="G67" s="76">
        <f>G65-G66</f>
        <v>10168.509999999995</v>
      </c>
      <c r="H67" s="76">
        <f>H65-H66</f>
        <v>463.83000000000015</v>
      </c>
    </row>
    <row r="68" spans="1:8" ht="63" customHeight="1" thickBot="1">
      <c r="A68" s="4" t="s">
        <v>91</v>
      </c>
      <c r="B68" s="4" t="s">
        <v>94</v>
      </c>
      <c r="C68" s="3" t="s">
        <v>16</v>
      </c>
      <c r="D68" s="69">
        <f>D65</f>
        <v>669591</v>
      </c>
      <c r="E68" s="69">
        <v>119039.92</v>
      </c>
      <c r="F68" s="69">
        <v>26494.82</v>
      </c>
      <c r="G68" s="70">
        <v>52254.09</v>
      </c>
      <c r="H68" s="70">
        <v>1501.47</v>
      </c>
    </row>
    <row r="69" spans="1:8" ht="29.25" customHeight="1" thickBot="1">
      <c r="A69" s="4" t="s">
        <v>93</v>
      </c>
      <c r="B69" s="4" t="s">
        <v>73</v>
      </c>
      <c r="C69" s="3" t="s">
        <v>16</v>
      </c>
      <c r="D69" s="43">
        <f>D68-D65</f>
        <v>0</v>
      </c>
      <c r="E69" s="43">
        <f>E68-E65</f>
        <v>12217.419999999998</v>
      </c>
      <c r="F69" s="43">
        <f>F68-F65</f>
        <v>1929.130000000001</v>
      </c>
      <c r="G69" s="43">
        <f>G68-G65</f>
        <v>5382.389999999999</v>
      </c>
      <c r="H69" s="43">
        <f>H68-H65</f>
        <v>1.7999999999999545</v>
      </c>
    </row>
    <row r="70" spans="1:8" ht="39" customHeight="1" thickBot="1">
      <c r="A70" s="4" t="s">
        <v>95</v>
      </c>
      <c r="B70" s="17" t="s">
        <v>96</v>
      </c>
      <c r="C70" s="3" t="s">
        <v>16</v>
      </c>
      <c r="D70" s="153" t="s">
        <v>144</v>
      </c>
      <c r="E70" s="154"/>
      <c r="F70" s="154"/>
      <c r="G70" s="154"/>
      <c r="H70" s="155"/>
    </row>
    <row r="71" spans="1:8" ht="39" customHeight="1" thickBot="1">
      <c r="A71" s="4" t="s">
        <v>97</v>
      </c>
      <c r="B71" s="17" t="s">
        <v>98</v>
      </c>
      <c r="C71" s="3" t="s">
        <v>16</v>
      </c>
      <c r="D71" s="123" t="s">
        <v>144</v>
      </c>
      <c r="E71" s="124"/>
      <c r="F71" s="124"/>
      <c r="G71" s="124"/>
      <c r="H71" s="125"/>
    </row>
    <row r="72" spans="1:8" ht="48" customHeight="1" thickBot="1">
      <c r="A72" s="4" t="s">
        <v>99</v>
      </c>
      <c r="B72" s="17" t="s">
        <v>100</v>
      </c>
      <c r="C72" s="3" t="s">
        <v>16</v>
      </c>
      <c r="D72" s="16"/>
      <c r="E72" s="12">
        <v>0</v>
      </c>
      <c r="F72" s="12">
        <v>0</v>
      </c>
      <c r="G72" s="12">
        <v>0</v>
      </c>
      <c r="H72" s="25">
        <v>0</v>
      </c>
    </row>
    <row r="73" spans="1:8" ht="25.5" customHeight="1" thickBot="1">
      <c r="A73" s="156" t="s">
        <v>101</v>
      </c>
      <c r="B73" s="157"/>
      <c r="C73" s="157"/>
      <c r="D73" s="157"/>
      <c r="E73" s="157"/>
      <c r="F73" s="157"/>
      <c r="G73" s="157"/>
      <c r="H73" s="158"/>
    </row>
    <row r="74" spans="1:8" ht="45" customHeight="1" thickBot="1">
      <c r="A74" s="104" t="s">
        <v>102</v>
      </c>
      <c r="B74" s="104" t="s">
        <v>66</v>
      </c>
      <c r="C74" s="105" t="s">
        <v>67</v>
      </c>
      <c r="D74" s="104" t="s">
        <v>66</v>
      </c>
      <c r="E74" s="120" t="s">
        <v>186</v>
      </c>
      <c r="F74" s="121"/>
      <c r="G74" s="122"/>
      <c r="H74" s="106">
        <v>32</v>
      </c>
    </row>
    <row r="75" spans="1:8" ht="45" customHeight="1" thickBot="1">
      <c r="A75" s="104" t="s">
        <v>103</v>
      </c>
      <c r="B75" s="104" t="s">
        <v>69</v>
      </c>
      <c r="C75" s="105" t="s">
        <v>67</v>
      </c>
      <c r="D75" s="104" t="s">
        <v>69</v>
      </c>
      <c r="E75" s="120"/>
      <c r="F75" s="121"/>
      <c r="G75" s="122"/>
      <c r="H75" s="106">
        <v>32</v>
      </c>
    </row>
    <row r="76" spans="1:8" ht="66.75" customHeight="1" thickBot="1">
      <c r="A76" s="104" t="s">
        <v>104</v>
      </c>
      <c r="B76" s="104" t="s">
        <v>71</v>
      </c>
      <c r="C76" s="105" t="s">
        <v>105</v>
      </c>
      <c r="D76" s="104" t="s">
        <v>71</v>
      </c>
      <c r="E76" s="120"/>
      <c r="F76" s="121"/>
      <c r="G76" s="122"/>
      <c r="H76" s="106">
        <v>0</v>
      </c>
    </row>
    <row r="77" spans="1:8" ht="46.5" customHeight="1" thickBot="1">
      <c r="A77" s="4" t="s">
        <v>106</v>
      </c>
      <c r="B77" s="4" t="s">
        <v>73</v>
      </c>
      <c r="C77" s="3" t="s">
        <v>16</v>
      </c>
      <c r="D77" s="4" t="s">
        <v>73</v>
      </c>
      <c r="E77" s="123"/>
      <c r="F77" s="124"/>
      <c r="G77" s="125"/>
      <c r="H77" s="25">
        <f>D69+E69+F69+G69+H69</f>
        <v>19530.739999999998</v>
      </c>
    </row>
    <row r="78" spans="1:8" ht="25.5" customHeight="1" thickBot="1">
      <c r="A78" s="156" t="s">
        <v>107</v>
      </c>
      <c r="B78" s="157"/>
      <c r="C78" s="157"/>
      <c r="D78" s="157"/>
      <c r="E78" s="157"/>
      <c r="F78" s="157"/>
      <c r="G78" s="157"/>
      <c r="H78" s="158"/>
    </row>
    <row r="79" spans="1:8" ht="54.75" customHeight="1" thickBot="1">
      <c r="A79" s="99" t="s">
        <v>108</v>
      </c>
      <c r="B79" s="99" t="s">
        <v>109</v>
      </c>
      <c r="C79" s="100" t="s">
        <v>67</v>
      </c>
      <c r="D79" s="99" t="s">
        <v>109</v>
      </c>
      <c r="E79" s="126" t="s">
        <v>187</v>
      </c>
      <c r="F79" s="127"/>
      <c r="G79" s="128"/>
      <c r="H79" s="101">
        <v>5</v>
      </c>
    </row>
    <row r="80" spans="1:8" ht="26.25" thickBot="1">
      <c r="A80" s="99" t="s">
        <v>110</v>
      </c>
      <c r="B80" s="99" t="s">
        <v>111</v>
      </c>
      <c r="C80" s="100" t="s">
        <v>67</v>
      </c>
      <c r="D80" s="99" t="s">
        <v>111</v>
      </c>
      <c r="E80" s="129">
        <v>0</v>
      </c>
      <c r="F80" s="130"/>
      <c r="G80" s="131"/>
      <c r="H80" s="102"/>
    </row>
    <row r="81" spans="1:8" ht="59.25" customHeight="1" thickBot="1">
      <c r="A81" s="99" t="s">
        <v>112</v>
      </c>
      <c r="B81" s="99" t="s">
        <v>113</v>
      </c>
      <c r="C81" s="100" t="s">
        <v>16</v>
      </c>
      <c r="D81" s="103" t="s">
        <v>113</v>
      </c>
      <c r="E81" s="117" t="s">
        <v>165</v>
      </c>
      <c r="F81" s="118"/>
      <c r="G81" s="118"/>
      <c r="H81" s="119"/>
    </row>
    <row r="82" ht="12.75">
      <c r="A82" s="1"/>
    </row>
    <row r="83" ht="12.75">
      <c r="A83" s="1"/>
    </row>
    <row r="84" spans="1:8" ht="38.25" customHeight="1">
      <c r="A84" s="116" t="s">
        <v>170</v>
      </c>
      <c r="B84" s="116"/>
      <c r="C84" s="116"/>
      <c r="D84" s="116"/>
      <c r="E84" s="116"/>
      <c r="F84" s="116"/>
      <c r="G84" s="116"/>
      <c r="H84" s="116"/>
    </row>
    <row r="85" ht="12.75">
      <c r="A85" s="1"/>
    </row>
    <row r="86" ht="13.5" thickBot="1">
      <c r="A86" s="2" t="s">
        <v>114</v>
      </c>
    </row>
    <row r="87" spans="1:5" ht="30.75" customHeight="1" thickBot="1">
      <c r="A87" s="26">
        <v>1</v>
      </c>
      <c r="B87" s="27" t="s">
        <v>67</v>
      </c>
      <c r="C87" s="145" t="s">
        <v>115</v>
      </c>
      <c r="D87" s="146"/>
      <c r="E87" s="147"/>
    </row>
    <row r="88" spans="1:5" ht="18.75" customHeight="1" thickBot="1">
      <c r="A88" s="28">
        <v>2</v>
      </c>
      <c r="B88" s="4" t="s">
        <v>116</v>
      </c>
      <c r="C88" s="145" t="s">
        <v>117</v>
      </c>
      <c r="D88" s="146"/>
      <c r="E88" s="147"/>
    </row>
    <row r="89" spans="1:5" ht="16.5" customHeight="1" thickBot="1">
      <c r="A89" s="28">
        <v>3</v>
      </c>
      <c r="B89" s="4" t="s">
        <v>118</v>
      </c>
      <c r="C89" s="145" t="s">
        <v>119</v>
      </c>
      <c r="D89" s="146"/>
      <c r="E89" s="147"/>
    </row>
    <row r="90" spans="1:5" ht="13.5" thickBot="1">
      <c r="A90" s="28">
        <v>4</v>
      </c>
      <c r="B90" s="4" t="s">
        <v>16</v>
      </c>
      <c r="C90" s="145" t="s">
        <v>120</v>
      </c>
      <c r="D90" s="146"/>
      <c r="E90" s="147"/>
    </row>
    <row r="91" spans="1:5" ht="24" customHeight="1" thickBot="1">
      <c r="A91" s="28">
        <v>5</v>
      </c>
      <c r="B91" s="4" t="s">
        <v>86</v>
      </c>
      <c r="C91" s="145" t="s">
        <v>121</v>
      </c>
      <c r="D91" s="146"/>
      <c r="E91" s="147"/>
    </row>
    <row r="92" spans="1:5" ht="21" customHeight="1" thickBot="1">
      <c r="A92" s="29">
        <v>6</v>
      </c>
      <c r="B92" s="30" t="s">
        <v>122</v>
      </c>
      <c r="C92" s="145" t="s">
        <v>123</v>
      </c>
      <c r="D92" s="146"/>
      <c r="E92" s="147"/>
    </row>
    <row r="94" ht="12.75">
      <c r="B94" t="s">
        <v>176</v>
      </c>
    </row>
    <row r="95" spans="2:6" ht="72">
      <c r="B95" s="91" t="s">
        <v>177</v>
      </c>
      <c r="C95" s="108" t="s">
        <v>184</v>
      </c>
      <c r="D95" s="111" t="s">
        <v>178</v>
      </c>
      <c r="E95" s="111" t="s">
        <v>179</v>
      </c>
      <c r="F95" s="109" t="s">
        <v>185</v>
      </c>
    </row>
    <row r="96" spans="2:6" ht="38.25">
      <c r="B96" s="107" t="s">
        <v>180</v>
      </c>
      <c r="C96" s="112">
        <v>612.77</v>
      </c>
      <c r="D96" s="113">
        <v>6663.24</v>
      </c>
      <c r="E96" s="113">
        <v>5554.96</v>
      </c>
      <c r="F96" s="110">
        <f>C96+E96</f>
        <v>6167.73</v>
      </c>
    </row>
    <row r="97" spans="2:6" ht="38.25">
      <c r="B97" s="107" t="s">
        <v>181</v>
      </c>
      <c r="C97" s="112">
        <v>521.21</v>
      </c>
      <c r="D97" s="113">
        <v>6002.45</v>
      </c>
      <c r="E97" s="113">
        <v>5598.59</v>
      </c>
      <c r="F97" s="110">
        <f>C97+E97</f>
        <v>6119.8</v>
      </c>
    </row>
  </sheetData>
  <sheetProtection/>
  <mergeCells count="70">
    <mergeCell ref="D57:E57"/>
    <mergeCell ref="D53:E53"/>
    <mergeCell ref="A7:H7"/>
    <mergeCell ref="A40:H40"/>
    <mergeCell ref="D31:F31"/>
    <mergeCell ref="D35:F35"/>
    <mergeCell ref="D32:F32"/>
    <mergeCell ref="A54:H54"/>
    <mergeCell ref="D37:F37"/>
    <mergeCell ref="D27:F27"/>
    <mergeCell ref="D51:E51"/>
    <mergeCell ref="D39:F39"/>
    <mergeCell ref="A49:H49"/>
    <mergeCell ref="A1:H1"/>
    <mergeCell ref="D4:F4"/>
    <mergeCell ref="D5:F5"/>
    <mergeCell ref="D6:F6"/>
    <mergeCell ref="D3:F3"/>
    <mergeCell ref="D8:F8"/>
    <mergeCell ref="F48:G48"/>
    <mergeCell ref="C92:E92"/>
    <mergeCell ref="D70:H70"/>
    <mergeCell ref="D71:H71"/>
    <mergeCell ref="C87:E87"/>
    <mergeCell ref="C88:E88"/>
    <mergeCell ref="C89:E89"/>
    <mergeCell ref="C90:E90"/>
    <mergeCell ref="A73:H73"/>
    <mergeCell ref="A78:H78"/>
    <mergeCell ref="E74:G74"/>
    <mergeCell ref="C91:E91"/>
    <mergeCell ref="D59:E59"/>
    <mergeCell ref="D60:E60"/>
    <mergeCell ref="D22:F22"/>
    <mergeCell ref="D23:F23"/>
    <mergeCell ref="D24:F24"/>
    <mergeCell ref="D25:F25"/>
    <mergeCell ref="D52:E52"/>
    <mergeCell ref="D50:E50"/>
    <mergeCell ref="D26:F26"/>
    <mergeCell ref="D9:F9"/>
    <mergeCell ref="D28:F28"/>
    <mergeCell ref="D29:F29"/>
    <mergeCell ref="D36:F36"/>
    <mergeCell ref="D30:F30"/>
    <mergeCell ref="D17:F17"/>
    <mergeCell ref="D18:F18"/>
    <mergeCell ref="D19:F19"/>
    <mergeCell ref="D34:F34"/>
    <mergeCell ref="D33:F33"/>
    <mergeCell ref="D38:F38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5:E55"/>
    <mergeCell ref="D56:E56"/>
    <mergeCell ref="A84:H84"/>
    <mergeCell ref="E81:H81"/>
    <mergeCell ref="E75:G75"/>
    <mergeCell ref="E76:G76"/>
    <mergeCell ref="E77:G77"/>
    <mergeCell ref="E79:G79"/>
    <mergeCell ref="E80:G80"/>
    <mergeCell ref="D58:E5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2018-03-14T01:20:57Z</dcterms:modified>
  <cp:category/>
  <cp:version/>
  <cp:contentType/>
  <cp:contentStatus/>
</cp:coreProperties>
</file>