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<sst xmlns="http://schemas.openxmlformats.org/spreadsheetml/2006/main" count="290" uniqueCount="185">
  <si>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</si>
  <si>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</si>
  <si>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</si>
  <si>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</si>
  <si>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</si>
  <si>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</si>
  <si>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</si>
  <si>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</si>
  <si>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</si>
  <si>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</si>
  <si>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</si>
  <si>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</si>
  <si>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</si>
  <si>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</si>
  <si>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</si>
  <si>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</si>
  <si>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</si>
  <si>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</si>
  <si>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</si>
  <si>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</si>
  <si>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</si>
  <si>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</si>
  <si>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</si>
  <si>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</si>
  <si>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</si>
  <si>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</si>
  <si>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</si>
  <si>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</si>
  <si>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</si>
  <si>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</si>
  <si>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</si>
  <si>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</si>
  <si>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</si>
  <si>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</si>
  <si>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</si>
  <si>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</si>
  <si>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</si>
  <si>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</si>
  <si>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</si>
  <si>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</si>
  <si>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</si>
  <si>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</si>
  <si>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</si>
  <si>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</si>
  <si>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</si>
  <si>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</si>
  <si>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</si>
  <si>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</si>
  <si>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</si>
  <si>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</si>
  <si>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</si>
  <si>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</si>
  <si>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</si>
  <si>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</si>
  <si>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</si>
  <si>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</si>
  <si>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</si>
  <si>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</si>
  <si>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</si>
  <si>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</si>
  <si>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</si>
  <si>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</si>
  <si>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</si>
  <si>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</si>
  <si>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</si>
  <si>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</si>
  <si>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</si>
  <si>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</si>
  <si>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</si>
  <si>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</si>
  <si>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</si>
  <si>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</si>
  <si>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</si>
  <si>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</si>
  <si>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</si>
  <si>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</si>
  <si>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</si>
  <si>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</si>
  <si>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</si>
  <si>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</si>
  <si>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</si>
  <si>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</si>
  <si>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</si>
  <si>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</si>
  <si>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</si>
  <si>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</si>
  <si>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</si>
  <si>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</si>
  <si>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</si>
  <si>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</si>
  <si>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</si>
  <si>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</si>
  <si>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</si>
  <si>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</si>
  <si>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</si>
  <si>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</si>
  <si>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</si>
  <si>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</si>
  <si>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</si>
  <si>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</si>
  <si>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</si>
  <si>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</si>
  <si>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</si>
  <si>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</si>
  <si>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</si>
  <si>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</si>
  <si>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</si>
  <si>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</si>
  <si>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</si>
  <si>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</si>
  <si>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</si>
  <si>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</si>
  <si>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</si>
  <si>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</si>
  <si>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</si>
  <si>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</si>
  <si>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</si>
  <si>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</si>
  <si>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</si>
  <si>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</si>
  <si>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</si>
  <si>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</si>
  <si>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</si>
  <si>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</si>
  <si>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</si>
  <si>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</si>
  <si>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</si>
  <si>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</si>
  <si>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</si>
  <si>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</si>
  <si>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</si>
  <si>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</si>
  <si>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</si>
  <si>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</si>
  <si>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</si>
  <si>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</si>
  <si>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</si>
  <si>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</si>
  <si>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</si>
  <si>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</si>
  <si>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</si>
  <si>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</si>
  <si>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</si>
  <si>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</si>
  <si>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</si>
  <si>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</si>
  <si>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</si>
  <si>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</si>
  <si>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</si>
  <si>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</si>
  <si>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</si>
  <si>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</si>
  <si>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</si>
  <si>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</si>
  <si>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</si>
  <si>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</si>
  <si>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</si>
  <si>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</si>
  <si>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</si>
  <si>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</si>
  <si>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</si>
  <si>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</si>
  <si>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</si>
  <si>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</si>
  <si>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</si>
  <si>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</si>
  <si>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</si>
  <si>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</si>
  <si>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</si>
  <si>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</si>
  <si>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</si>
  <si>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</si>
  <si>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</si>
  <si>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</si>
  <si>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</si>
  <si>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</si>
  <si>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</si>
  <si>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</si>
  <si>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26                                                                                                                                                                         за 2016  год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</si>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</sst>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73">
          <cell r="U973">
            <v>0.18</v>
          </cell>
          <cell r="X973">
            <v>636.2100000000004</v>
          </cell>
          <cell r="Z973">
            <v>741.3100000000005</v>
          </cell>
        </row>
        <row r="974">
          <cell r="U974">
            <v>-772.4000000000001</v>
          </cell>
          <cell r="Z974">
            <v>566.6400000000001</v>
          </cell>
        </row>
        <row r="975">
          <cell r="U975">
            <v>-261.83</v>
          </cell>
          <cell r="Z975">
            <v>233.01999999999992</v>
          </cell>
        </row>
        <row r="976">
          <cell r="U976">
            <v>-1757.91</v>
          </cell>
          <cell r="X976">
            <v>28646.250000000015</v>
          </cell>
          <cell r="Z976">
            <v>32749.410000000018</v>
          </cell>
        </row>
        <row r="978">
          <cell r="S978">
            <v>2324.24</v>
          </cell>
          <cell r="U978">
            <v>-1.52</v>
          </cell>
          <cell r="X978">
            <v>11535.700000000003</v>
          </cell>
          <cell r="Z978">
            <v>12035.480000000001</v>
          </cell>
        </row>
        <row r="979">
          <cell r="S979">
            <v>14564.999999999998</v>
          </cell>
          <cell r="X979">
            <v>75697.28000000003</v>
          </cell>
          <cell r="Z979">
            <v>77594.40000000001</v>
          </cell>
        </row>
        <row r="980">
          <cell r="U980">
            <v>-2164.18</v>
          </cell>
          <cell r="Z980">
            <v>-1478.7800000000009</v>
          </cell>
        </row>
        <row r="981">
          <cell r="Z981">
            <v>45.750000000000014</v>
          </cell>
        </row>
        <row r="982">
          <cell r="Z982">
            <v>21986.090000000004</v>
          </cell>
        </row>
        <row r="983">
          <cell r="U983">
            <v>10940.680000000002</v>
          </cell>
          <cell r="X983">
            <v>19436.97</v>
          </cell>
          <cell r="Z983">
            <v>16793.470000000005</v>
          </cell>
        </row>
        <row r="984">
          <cell r="U984">
            <v>2238.640000000001</v>
          </cell>
          <cell r="X984">
            <v>3977.1099999999997</v>
          </cell>
          <cell r="Z984">
            <v>3436.16</v>
          </cell>
        </row>
        <row r="985">
          <cell r="U985">
            <v>-23464.099999999995</v>
          </cell>
          <cell r="X985">
            <v>78809.37999999999</v>
          </cell>
          <cell r="Z985">
            <v>70220.89</v>
          </cell>
        </row>
        <row r="987">
          <cell r="U987">
            <v>597.8299999999999</v>
          </cell>
          <cell r="X987">
            <v>903.8100000000002</v>
          </cell>
          <cell r="Z987">
            <v>880.58</v>
          </cell>
        </row>
        <row r="988">
          <cell r="U988">
            <v>122.30999999999999</v>
          </cell>
          <cell r="X988">
            <v>184.91999999999996</v>
          </cell>
          <cell r="Z988">
            <v>180.10999999999996</v>
          </cell>
        </row>
        <row r="989">
          <cell r="U989">
            <v>-1462.2400000000005</v>
          </cell>
          <cell r="X989">
            <v>3753.81</v>
          </cell>
          <cell r="Z989">
            <v>2816.16</v>
          </cell>
        </row>
        <row r="990">
          <cell r="U990">
            <v>-1184.1</v>
          </cell>
          <cell r="X990">
            <v>807841.0400000002</v>
          </cell>
          <cell r="Z990">
            <v>783664.5200000004</v>
          </cell>
        </row>
        <row r="991">
          <cell r="S991">
            <v>29.52</v>
          </cell>
          <cell r="Z991">
            <v>14.65</v>
          </cell>
        </row>
        <row r="992">
          <cell r="X992">
            <v>1039.5400000000002</v>
          </cell>
          <cell r="Z992">
            <v>723.7200000000003</v>
          </cell>
        </row>
        <row r="993">
          <cell r="Z993">
            <v>442.49</v>
          </cell>
        </row>
        <row r="994">
          <cell r="Z994">
            <v>75.14000000000001</v>
          </cell>
        </row>
        <row r="995">
          <cell r="X995">
            <v>1193.9199999999998</v>
          </cell>
          <cell r="Z995">
            <v>-213.6399999999997</v>
          </cell>
        </row>
        <row r="996">
          <cell r="Z996">
            <v>1032.97</v>
          </cell>
        </row>
        <row r="997">
          <cell r="Z997">
            <v>212.65</v>
          </cell>
        </row>
        <row r="998">
          <cell r="U998">
            <v>-2030.9100000000014</v>
          </cell>
          <cell r="X998">
            <v>41263.60999999999</v>
          </cell>
          <cell r="Z998">
            <v>42242.079999999994</v>
          </cell>
        </row>
        <row r="999">
          <cell r="Z999">
            <v>351.39</v>
          </cell>
        </row>
        <row r="1000">
          <cell r="S1000">
            <v>6754.910000000001</v>
          </cell>
          <cell r="W1000">
            <v>34526.17999999999</v>
          </cell>
          <cell r="X1000">
            <v>34526.17999999999</v>
          </cell>
          <cell r="Z1000">
            <v>35878.91</v>
          </cell>
        </row>
        <row r="1001">
          <cell r="S1001">
            <v>133.64000000000001</v>
          </cell>
          <cell r="Z1001">
            <v>71.91</v>
          </cell>
        </row>
        <row r="1002">
          <cell r="S1002">
            <v>5687.41</v>
          </cell>
          <cell r="X1002">
            <v>46676.47</v>
          </cell>
          <cell r="Z1002">
            <v>41481.229999999996</v>
          </cell>
        </row>
        <row r="1003">
          <cell r="S1003">
            <v>1888.72</v>
          </cell>
          <cell r="Z1003">
            <v>937.28</v>
          </cell>
        </row>
        <row r="1004">
          <cell r="S1004">
            <v>7221.779999999999</v>
          </cell>
          <cell r="X1004">
            <v>53166.86</v>
          </cell>
          <cell r="Z1004">
            <v>54260.38</v>
          </cell>
        </row>
        <row r="1005">
          <cell r="S1005">
            <v>256.85999999999996</v>
          </cell>
          <cell r="Z1005">
            <v>122.48999999999998</v>
          </cell>
        </row>
        <row r="1006">
          <cell r="S1006">
            <v>190.85999999999999</v>
          </cell>
          <cell r="Z1006">
            <v>95.95</v>
          </cell>
        </row>
        <row r="1007">
          <cell r="S1007">
            <v>46.919999999999995</v>
          </cell>
          <cell r="Z1007">
            <v>22.659999999999997</v>
          </cell>
        </row>
        <row r="1008">
          <cell r="U1008">
            <v>-920.2299999999998</v>
          </cell>
          <cell r="X1008">
            <v>17293.300000000003</v>
          </cell>
          <cell r="Z1008">
            <v>17422.100000000006</v>
          </cell>
        </row>
        <row r="1009">
          <cell r="Z1009">
            <v>47.75</v>
          </cell>
        </row>
        <row r="1010">
          <cell r="Z1010">
            <v>32.44</v>
          </cell>
        </row>
        <row r="1011">
          <cell r="S1011">
            <v>8095.730000000001</v>
          </cell>
          <cell r="X1011">
            <v>62407.01999999999</v>
          </cell>
          <cell r="Z1011">
            <v>61818.439999999995</v>
          </cell>
        </row>
        <row r="1012">
          <cell r="X1012">
            <v>970.9800000000002</v>
          </cell>
          <cell r="Z1012">
            <v>995.66</v>
          </cell>
        </row>
        <row r="1013">
          <cell r="Z1013">
            <v>20.16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-65571.1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'[1]Report'!$S$978+'[1]Report'!$S$979+'[1]Report'!$S$991+'[1]Report'!$S$1000+'[1]Report'!$S$1001+'[1]Report'!$S$1002+'[1]Report'!$S$1003+'[1]Report'!$S$1004+'[1]Report'!$S$1005+'[1]Report'!$S$1006+'[1]Report'!$S$1007+'[1]Report'!$S$1011</f>
        <v>47195.590000000004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284009.51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'[1]Report'!$X$1004</f>
        <v>53166.86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'[1]Report'!$X$1000</f>
        <v>34526.17999999999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'[1]Report'!$Z$1000+'[1]Report'!$Z$1001</f>
        <v>35950.82000000001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'[1]Report'!$S$1000+'[1]Report'!$S$1001+'[1]Report'!$W$1000-'[1]Report'!$Z$1000-'[1]Report'!$Z$1001</f>
        <v>5463.909999999993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5232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-65571.1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-34852.28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'[1]Report'!$X$1011</f>
        <v>62407.01999999999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'[1]Report'!$X$1002</f>
        <v>46676.47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'[1]Report'!$X$978</f>
        <v>11535.700000000003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'[1]Report'!$X$979</f>
        <v>75697.28000000003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284333.78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'[1]Report'!$Z$978+'[1]Report'!$Z$979+'[1]Report'!$Z$991+'[1]Report'!$Z$1000+'[1]Report'!$Z$1001+'[1]Report'!$Z$1002+'[1]Report'!$Z$1003+'[1]Report'!$Z$1004+'[1]Report'!$Z$1005+'[1]Report'!$Z$1006+'[1]Report'!$Z$1007+'[1]Report'!$Z$1011</f>
        <v>284333.78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218762.68000000002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-34852.28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46871.32000000001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5232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3.28</v>
      </c>
      <c r="F42" s="80" t="s">
        <v>136</v>
      </c>
      <c r="G42" s="60">
        <v>3810334293</v>
      </c>
      <c r="H42" s="61">
        <f>G13</f>
        <v>53166.86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62407.01999999999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46676.47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11535.700000000003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75697.28000000003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254715.33000000002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8925.039999999779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537.6359594830227</v>
      </c>
      <c r="E63" s="76">
        <f>E64/117.48</f>
        <v>911.3551242764725</v>
      </c>
      <c r="F63" s="76">
        <f>F64/12</f>
        <v>2440.2050000000013</v>
      </c>
      <c r="G63" s="77">
        <f>G64/18.26</f>
        <v>3206.8406352683455</v>
      </c>
      <c r="H63" s="78">
        <f>H64/0.88</f>
        <v>14465.477272727276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'[1]Report'!$X$990</f>
        <v>807841.0400000002</v>
      </c>
      <c r="E64" s="65">
        <f>'[1]Report'!$X$983+'[1]Report'!$X$984+'[1]Report'!$X$985+'[1]Report'!$X$987+'[1]Report'!$X$988+'[1]Report'!$X$989</f>
        <v>107065.99999999999</v>
      </c>
      <c r="F64" s="65">
        <f>'[1]Report'!$X$973+'[1]Report'!$X$976</f>
        <v>29282.460000000014</v>
      </c>
      <c r="G64" s="72">
        <f>'[1]Report'!$X$1008+'[1]Report'!$X$998</f>
        <v>58556.909999999996</v>
      </c>
      <c r="H64" s="68">
        <f>'[1]Report'!$X$978+'[1]Report'!$X$995</f>
        <v>12729.620000000003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'[1]Report'!$Z$982+'[1]Report'!$Z$990+'[1]Report'!$Z$996+'[1]Report'!$Z$997</f>
        <v>806896.2300000003</v>
      </c>
      <c r="E65" s="65">
        <f>'[1]Report'!$Z$980+'[1]Report'!$Z$981+'[1]Report'!$Z$983+'[1]Report'!$Z$984+'[1]Report'!$Z$985+'[1]Report'!$Z$987+'[1]Report'!$Z$988+'[1]Report'!$Z$989+'[1]Report'!$Z$993+'[1]Report'!$Z$994</f>
        <v>93411.97000000002</v>
      </c>
      <c r="F65" s="65">
        <f>'[1]Report'!$Z$1013+'[1]Report'!$Z$976+'[1]Report'!$Z$973</f>
        <v>33510.88000000002</v>
      </c>
      <c r="G65" s="69">
        <f>'[1]Report'!$Z$974+'[1]Report'!$Z$975+'[1]Report'!$Z$998+'[1]Report'!$Z$999+'[1]Report'!$Z$1008+'[1]Report'!$Z$1009+'[1]Report'!$Z$1010</f>
        <v>60895.420000000006</v>
      </c>
      <c r="H65" s="69">
        <f>'[1]Report'!$Z$978+'[1]Report'!$Z$991+'[1]Report'!$Z$995</f>
        <v>11836.490000000002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944.809999999823</v>
      </c>
      <c r="E66" s="76">
        <f>E64-E65</f>
        <v>13654.02999999997</v>
      </c>
      <c r="F66" s="76">
        <f>F64-F65</f>
        <v>-4228.4200000000055</v>
      </c>
      <c r="G66" s="78">
        <f>G64-G65</f>
        <v>-2338.5100000000093</v>
      </c>
      <c r="H66" s="78">
        <f>H64-H65</f>
        <v>893.130000000001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D64+'[1]Report'!$U$990</f>
        <v>806656.9400000002</v>
      </c>
      <c r="E67" s="70">
        <f>E64+'[1]Report'!$U$980+'[1]Report'!$U$983+'[1]Report'!$U$984+'[1]Report'!$U$985+'[1]Report'!$U$987+'[1]Report'!$U$988+'[1]Report'!$U$989</f>
        <v>93874.94</v>
      </c>
      <c r="F67" s="70">
        <f>F64+'[1]Report'!$U$973+'[1]Report'!$U$976</f>
        <v>27524.730000000014</v>
      </c>
      <c r="G67" s="71">
        <f>G64+'[1]Report'!$U$1008+'[1]Report'!$U$998+'[1]Report'!$U$975+'[1]Report'!$U$974</f>
        <v>54571.539999999986</v>
      </c>
      <c r="H67" s="71">
        <f>H64+'[1]Report'!$U$978</f>
        <v>12728.100000000002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-1184.0999999999767</v>
      </c>
      <c r="E68" s="44">
        <f>E67-E64</f>
        <v>-13191.059999999983</v>
      </c>
      <c r="F68" s="44">
        <f>F67-F64</f>
        <v>-1757.7299999999996</v>
      </c>
      <c r="G68" s="44">
        <f>G67-G64</f>
        <v>-3985.37000000001</v>
      </c>
      <c r="H68" s="44">
        <f>H67-H64</f>
        <v>-1.5200000000004366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184</v>
      </c>
      <c r="F73" s="106"/>
      <c r="G73" s="110"/>
      <c r="H73" s="26">
        <v>55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28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27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-20119.77999999997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7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2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'[1]Report'!$X$1012</f>
        <v>970.9800000000002</v>
      </c>
      <c r="D95" s="96">
        <f>'[1]Report'!$Z$1012</f>
        <v>995.66</v>
      </c>
    </row>
    <row r="96" spans="2:4" ht="12.75">
      <c r="B96" s="95" t="s">
        <v>183</v>
      </c>
      <c r="C96" s="96">
        <f>'[1]Report'!$X$992</f>
        <v>1039.5400000000002</v>
      </c>
      <c r="D96" s="96">
        <f>'[1]Report'!$Z$992</f>
        <v>723.7200000000003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2017-03-14T07:10:32Z</dcterms:modified>
  <cp:category/>
  <cp:version/>
  <cp:contentType/>
  <cp:contentStatus/>
</cp:coreProperties>
</file>