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<sst xmlns="http://schemas.openxmlformats.org/spreadsheetml/2006/main" count="287" uniqueCount="183">
  <si>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</si>
  <si>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</si>
  <si>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</si>
  <si>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</si>
  <si>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</si>
  <si>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</si>
  <si>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</si>
  <si>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</si>
  <si>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</si>
  <si>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</si>
  <si>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</si>
  <si>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</si>
  <si>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</si>
  <si>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</si>
  <si>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</si>
  <si>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</si>
  <si>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</si>
  <si>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</si>
  <si>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</si>
  <si>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</si>
  <si>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</si>
  <si>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</si>
  <si>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</si>
  <si>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</si>
  <si>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</si>
  <si>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</si>
  <si>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</si>
  <si>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</si>
  <si>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</si>
  <si>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</si>
  <si>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</si>
  <si>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</si>
  <si>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</si>
  <si>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</si>
  <si>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</si>
  <si>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</si>
  <si>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</si>
  <si>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</si>
  <si>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</si>
  <si>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</si>
  <si>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</si>
  <si>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</si>
  <si>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</si>
  <si>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</si>
  <si>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</si>
  <si>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</si>
  <si>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</si>
  <si>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</si>
  <si>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</si>
  <si>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</si>
  <si>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</si>
  <si>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</si>
  <si>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</si>
  <si>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</si>
  <si>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</si>
  <si>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</si>
  <si>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</si>
  <si>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</si>
  <si>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</si>
  <si>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</si>
  <si>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</si>
  <si>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</si>
  <si>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</si>
  <si>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</si>
  <si>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</si>
  <si>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</si>
  <si>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</si>
  <si>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</si>
  <si>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</si>
  <si>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</si>
  <si>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</si>
  <si>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</si>
  <si>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</si>
  <si>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</si>
  <si>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</si>
  <si>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</si>
  <si>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</si>
  <si>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</si>
  <si>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</si>
  <si>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</si>
  <si>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</si>
  <si>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</si>
  <si>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</si>
  <si>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</si>
  <si>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</si>
  <si>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</si>
  <si>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</si>
  <si>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</si>
  <si>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</si>
  <si>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</si>
  <si>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</si>
  <si>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</si>
  <si>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</si>
  <si>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</si>
  <si>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</si>
  <si>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</si>
  <si>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</si>
  <si>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</si>
  <si>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</si>
  <si>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</si>
  <si>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</si>
  <si>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</si>
  <si>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</si>
  <si>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</si>
  <si>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</si>
  <si>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</si>
  <si>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</si>
  <si>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</si>
  <si>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</si>
  <si>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</si>
  <si>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</si>
  <si>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</si>
  <si>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</si>
  <si>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</si>
  <si>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</si>
  <si>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</si>
  <si>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</si>
  <si>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</si>
  <si>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</si>
  <si>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</si>
  <si>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</si>
  <si>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</si>
  <si>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</si>
  <si>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</si>
  <si>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</si>
  <si>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</si>
  <si>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</si>
  <si>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</si>
  <si>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</si>
  <si>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</si>
  <si>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</si>
  <si>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</si>
  <si>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</si>
  <si>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</si>
  <si>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</si>
  <si>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</si>
  <si>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</si>
  <si>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</si>
  <si>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</si>
  <si>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</si>
  <si>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</si>
  <si>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</si>
  <si>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</si>
  <si>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</si>
  <si>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</si>
  <si>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</si>
  <si>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</si>
  <si>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</si>
  <si>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</si>
  <si>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</si>
  <si>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</si>
  <si>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</si>
  <si>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</si>
  <si>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</si>
  <si>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</si>
  <si>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</si>
  <si>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</si>
  <si>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</si>
  <si>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</si>
  <si>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</si>
  <si>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</si>
  <si>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</si>
  <si>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</si>
  <si>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</si>
  <si>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</si>
  <si>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</si>
  <si>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</si>
  <si>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</si>
  <si>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</si>
  <si>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</si>
  <si>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</si>
  <si>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</si>
  <si>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</si>
  <si>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</si>
  <si>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</si>
  <si>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</si>
  <si>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</si>
  <si>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</si>
  <si>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</si>
  <si>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</si>
  <si>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</si>
  <si>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ПЕРВОМАЙСКАЯ, д.12                                                                                                                                                                               за 2017  год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</si>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</sst>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35" borderId="32" xfId="0" applyFill="1" applyBorder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0" borderId="32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justify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6">
          <cell r="X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66">
      <selection activeCell="N71" sqref="N7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6" t="s">
        <v>181</v>
      </c>
      <c r="B1" s="146"/>
      <c r="C1" s="146"/>
      <c r="D1" s="146"/>
      <c r="E1" s="146"/>
      <c r="F1" s="146"/>
      <c r="G1" s="146"/>
      <c r="H1" s="14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8"/>
      <c r="E3" s="102"/>
      <c r="F3" s="11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7"/>
      <c r="E4" s="148"/>
      <c r="F4" s="14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0"/>
      <c r="E5" s="151"/>
      <c r="F5" s="15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3"/>
      <c r="E6" s="154"/>
      <c r="F6" s="155"/>
      <c r="G6" s="36">
        <v>43100</v>
      </c>
      <c r="H6" s="5"/>
    </row>
    <row r="7" spans="1:8" ht="38.25" customHeight="1" thickBot="1">
      <c r="A7" s="123" t="s">
        <v>13</v>
      </c>
      <c r="B7" s="111"/>
      <c r="C7" s="111"/>
      <c r="D7" s="124"/>
      <c r="E7" s="124"/>
      <c r="F7" s="124"/>
      <c r="G7" s="111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20" t="s">
        <v>3</v>
      </c>
      <c r="E8" s="121"/>
      <c r="F8" s="12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1" t="s">
        <v>15</v>
      </c>
      <c r="E9" s="102"/>
      <c r="F9" s="10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1" t="s">
        <v>18</v>
      </c>
      <c r="E10" s="102"/>
      <c r="F10" s="103"/>
      <c r="G10" s="64">
        <v>11470.05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1" t="s">
        <v>20</v>
      </c>
      <c r="E11" s="102"/>
      <c r="F11" s="103"/>
      <c r="G11" s="65">
        <v>1231.53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4" t="s">
        <v>23</v>
      </c>
      <c r="E12" s="105"/>
      <c r="F12" s="106"/>
      <c r="G12" s="63">
        <f>G13+G14+G20+G21+G22+G23</f>
        <v>24156.510000000002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0"/>
      <c r="G13" s="66">
        <v>5418.12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0"/>
      <c r="G14" s="66">
        <v>2525.4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0"/>
      <c r="G15" s="66">
        <v>2321.68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0"/>
      <c r="G16" s="67">
        <v>325.24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0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0"/>
      <c r="G18" s="14">
        <f>G10</f>
        <v>11470.05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0"/>
      <c r="G19" s="76">
        <f>G18+G15-G17</f>
        <v>13791.73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3" t="s">
        <v>32</v>
      </c>
      <c r="E20" s="114"/>
      <c r="F20" s="115"/>
      <c r="G20" s="66">
        <v>4564.56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1" t="s">
        <v>151</v>
      </c>
      <c r="E21" s="102"/>
      <c r="F21" s="103"/>
      <c r="G21" s="65">
        <v>3853.2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1" t="s">
        <v>152</v>
      </c>
      <c r="E22" s="102"/>
      <c r="F22" s="103"/>
      <c r="G22" s="65">
        <v>243.03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5">
        <v>7552.2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01" t="s">
        <v>35</v>
      </c>
      <c r="E24" s="102"/>
      <c r="F24" s="103"/>
      <c r="G24" s="68">
        <f>G25+G26+G27+G28+G29+G30</f>
        <v>22308.41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4" t="s">
        <v>38</v>
      </c>
      <c r="E25" s="105"/>
      <c r="F25" s="106"/>
      <c r="G25" s="84">
        <v>22308.41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0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0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0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8" t="s">
        <v>166</v>
      </c>
      <c r="E30" s="99"/>
      <c r="F30" s="100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8" t="s">
        <v>51</v>
      </c>
      <c r="E31" s="99"/>
      <c r="F31" s="100"/>
      <c r="G31" s="69">
        <f>G24+G10</f>
        <v>33778.46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8" t="s">
        <v>53</v>
      </c>
      <c r="E32" s="99"/>
      <c r="F32" s="10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8" t="s">
        <v>55</v>
      </c>
      <c r="E33" s="99"/>
      <c r="F33" s="100"/>
      <c r="G33" s="76">
        <f>G19</f>
        <v>13791.73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8" t="s">
        <v>57</v>
      </c>
      <c r="E34" s="99"/>
      <c r="F34" s="100"/>
      <c r="G34" s="49">
        <f>G11+G12-G24</f>
        <v>3079.630000000001</v>
      </c>
      <c r="H34" s="49"/>
    </row>
    <row r="35" spans="1:8" ht="38.25" customHeight="1" thickBot="1">
      <c r="A35" s="109" t="s">
        <v>58</v>
      </c>
      <c r="B35" s="110"/>
      <c r="C35" s="110"/>
      <c r="D35" s="110"/>
      <c r="E35" s="110"/>
      <c r="F35" s="111"/>
      <c r="G35" s="110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4.57</v>
      </c>
      <c r="F38" s="82" t="s">
        <v>136</v>
      </c>
      <c r="G38" s="60">
        <v>3810334293</v>
      </c>
      <c r="H38" s="61">
        <f>G13</f>
        <v>5418.12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4564.56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3853.2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243.03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7552.2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7"/>
      <c r="G43" s="100"/>
      <c r="H43" s="61">
        <f>SUM(H37:H42)</f>
        <v>21631.11</v>
      </c>
    </row>
    <row r="44" spans="1:8" ht="19.5" customHeight="1" thickBot="1">
      <c r="A44" s="109" t="s">
        <v>64</v>
      </c>
      <c r="B44" s="110"/>
      <c r="C44" s="110"/>
      <c r="D44" s="110"/>
      <c r="E44" s="110"/>
      <c r="F44" s="110"/>
      <c r="G44" s="110"/>
      <c r="H44" s="11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7" t="s">
        <v>141</v>
      </c>
      <c r="E45" s="10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7" t="s">
        <v>69</v>
      </c>
      <c r="E46" s="10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7" t="s">
        <v>71</v>
      </c>
      <c r="E47" s="10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7" t="s">
        <v>73</v>
      </c>
      <c r="E48" s="108"/>
      <c r="F48" s="56">
        <v>0</v>
      </c>
      <c r="G48" s="51"/>
      <c r="H48" s="49"/>
    </row>
    <row r="49" spans="1:8" ht="18.75" customHeight="1" thickBot="1">
      <c r="A49" s="156" t="s">
        <v>74</v>
      </c>
      <c r="B49" s="157"/>
      <c r="C49" s="157"/>
      <c r="D49" s="157"/>
      <c r="E49" s="157"/>
      <c r="F49" s="157"/>
      <c r="G49" s="157"/>
      <c r="H49" s="15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7" t="s">
        <v>15</v>
      </c>
      <c r="E50" s="10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7" t="s">
        <v>18</v>
      </c>
      <c r="E51" s="10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7" t="s">
        <v>20</v>
      </c>
      <c r="E52" s="10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7" t="s">
        <v>53</v>
      </c>
      <c r="E53" s="10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7" t="s">
        <v>55</v>
      </c>
      <c r="E54" s="10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8" t="s">
        <v>57</v>
      </c>
      <c r="E55" s="129"/>
      <c r="F55" s="57">
        <f>D62+E62+F62+G62+H62</f>
        <v>5023.209999999996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4">
        <f>D60/1638.64</f>
        <v>35.77071229800322</v>
      </c>
      <c r="E59" s="94">
        <f>E60/140.38</f>
        <v>188.43147171961817</v>
      </c>
      <c r="F59" s="94">
        <f>F60/14.34</f>
        <v>332.54672245467225</v>
      </c>
      <c r="G59" s="95">
        <f>G60/22.34</f>
        <v>501.20143240823637</v>
      </c>
      <c r="H59" s="96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58615.32</v>
      </c>
      <c r="E60" s="66">
        <v>26452.01</v>
      </c>
      <c r="F60" s="66">
        <v>4768.72</v>
      </c>
      <c r="G60" s="75">
        <v>11196.84</v>
      </c>
      <c r="H60" s="71">
        <f>'[1]Report'!$X$66</f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57593.82</v>
      </c>
      <c r="E61" s="66">
        <v>24179.24</v>
      </c>
      <c r="F61" s="66">
        <v>4489</v>
      </c>
      <c r="G61" s="72">
        <v>9747.62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1021.5</v>
      </c>
      <c r="E62" s="79">
        <f>E60-E61</f>
        <v>2272.769999999997</v>
      </c>
      <c r="F62" s="79">
        <f>F60-F61</f>
        <v>279.72000000000025</v>
      </c>
      <c r="G62" s="80">
        <f>G60-G61</f>
        <v>1449.2199999999993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</f>
        <v>58615.32</v>
      </c>
      <c r="E63" s="73">
        <v>26798.24</v>
      </c>
      <c r="F63" s="73">
        <f>F60</f>
        <v>4768.72</v>
      </c>
      <c r="G63" s="74">
        <v>11249.98</v>
      </c>
      <c r="H63" s="74">
        <f>H60</f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346.2300000000032</v>
      </c>
      <c r="F64" s="44">
        <f>F63-F60</f>
        <v>0</v>
      </c>
      <c r="G64" s="44">
        <f>G63-G60</f>
        <v>53.13999999999942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40" t="s">
        <v>145</v>
      </c>
      <c r="E65" s="141"/>
      <c r="F65" s="141"/>
      <c r="G65" s="141"/>
      <c r="H65" s="14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3" t="s">
        <v>145</v>
      </c>
      <c r="E66" s="144"/>
      <c r="F66" s="144"/>
      <c r="G66" s="144"/>
      <c r="H66" s="14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9" t="s">
        <v>101</v>
      </c>
      <c r="B68" s="110"/>
      <c r="C68" s="110"/>
      <c r="D68" s="110"/>
      <c r="E68" s="110"/>
      <c r="F68" s="110"/>
      <c r="G68" s="110"/>
      <c r="H68" s="11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8" t="s">
        <v>182</v>
      </c>
      <c r="F69" s="99"/>
      <c r="G69" s="100"/>
      <c r="H69" s="26">
        <v>2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8"/>
      <c r="F70" s="99"/>
      <c r="G70" s="100"/>
      <c r="H70" s="26">
        <v>2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8"/>
      <c r="F71" s="99"/>
      <c r="G71" s="100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3"/>
      <c r="F72" s="144"/>
      <c r="G72" s="145"/>
      <c r="H72" s="26">
        <f>D64+E64+F64+G64+H64</f>
        <v>399.3700000000026</v>
      </c>
    </row>
    <row r="73" spans="1:8" ht="25.5" customHeight="1" thickBot="1">
      <c r="A73" s="109" t="s">
        <v>107</v>
      </c>
      <c r="B73" s="110"/>
      <c r="C73" s="110"/>
      <c r="D73" s="110"/>
      <c r="E73" s="110"/>
      <c r="F73" s="110"/>
      <c r="G73" s="110"/>
      <c r="H73" s="11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8"/>
      <c r="F74" s="99"/>
      <c r="G74" s="100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4"/>
      <c r="F75" s="135"/>
      <c r="G75" s="13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1" t="s">
        <v>167</v>
      </c>
      <c r="F76" s="132"/>
      <c r="G76" s="132"/>
      <c r="H76" s="133"/>
    </row>
    <row r="77" ht="12.75">
      <c r="A77" s="1"/>
    </row>
    <row r="78" ht="12.75">
      <c r="A78" s="1"/>
    </row>
    <row r="79" spans="1:8" ht="38.25" customHeight="1">
      <c r="A79" s="130" t="s">
        <v>172</v>
      </c>
      <c r="B79" s="130"/>
      <c r="C79" s="130"/>
      <c r="D79" s="130"/>
      <c r="E79" s="130"/>
      <c r="F79" s="130"/>
      <c r="G79" s="130"/>
      <c r="H79" s="13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7" t="s">
        <v>115</v>
      </c>
      <c r="D82" s="138"/>
      <c r="E82" s="139"/>
    </row>
    <row r="83" spans="1:5" ht="18.75" customHeight="1" thickBot="1">
      <c r="A83" s="29">
        <v>2</v>
      </c>
      <c r="B83" s="4" t="s">
        <v>116</v>
      </c>
      <c r="C83" s="137" t="s">
        <v>117</v>
      </c>
      <c r="D83" s="138"/>
      <c r="E83" s="139"/>
    </row>
    <row r="84" spans="1:5" ht="16.5" customHeight="1" thickBot="1">
      <c r="A84" s="29">
        <v>3</v>
      </c>
      <c r="B84" s="4" t="s">
        <v>118</v>
      </c>
      <c r="C84" s="137" t="s">
        <v>119</v>
      </c>
      <c r="D84" s="138"/>
      <c r="E84" s="139"/>
    </row>
    <row r="85" spans="1:5" ht="13.5" thickBot="1">
      <c r="A85" s="29">
        <v>4</v>
      </c>
      <c r="B85" s="4" t="s">
        <v>16</v>
      </c>
      <c r="C85" s="137" t="s">
        <v>120</v>
      </c>
      <c r="D85" s="138"/>
      <c r="E85" s="139"/>
    </row>
    <row r="86" spans="1:5" ht="24" customHeight="1" thickBot="1">
      <c r="A86" s="29">
        <v>5</v>
      </c>
      <c r="B86" s="4" t="s">
        <v>86</v>
      </c>
      <c r="C86" s="137" t="s">
        <v>121</v>
      </c>
      <c r="D86" s="138"/>
      <c r="E86" s="139"/>
    </row>
    <row r="87" spans="1:5" ht="21" customHeight="1" thickBot="1">
      <c r="A87" s="30">
        <v>6</v>
      </c>
      <c r="B87" s="31" t="s">
        <v>122</v>
      </c>
      <c r="C87" s="137" t="s">
        <v>123</v>
      </c>
      <c r="D87" s="138"/>
      <c r="E87" s="139"/>
    </row>
    <row r="90" spans="2:3" ht="15">
      <c r="B90" s="97" t="s">
        <v>173</v>
      </c>
      <c r="C90" s="97"/>
    </row>
    <row r="91" spans="2:6" ht="72">
      <c r="B91" s="86" t="s">
        <v>174</v>
      </c>
      <c r="C91" s="87" t="s">
        <v>177</v>
      </c>
      <c r="D91" s="88" t="s">
        <v>175</v>
      </c>
      <c r="E91" s="89" t="s">
        <v>176</v>
      </c>
      <c r="F91" s="90" t="s">
        <v>178</v>
      </c>
    </row>
    <row r="92" spans="2:6" ht="22.5">
      <c r="B92" s="91" t="s">
        <v>179</v>
      </c>
      <c r="C92" s="92">
        <v>798.39</v>
      </c>
      <c r="D92" s="92">
        <v>2384.35</v>
      </c>
      <c r="E92" s="85">
        <v>2109.71</v>
      </c>
      <c r="F92" s="93">
        <f>C92+E92</f>
        <v>2908.1</v>
      </c>
    </row>
    <row r="93" spans="2:6" ht="22.5">
      <c r="B93" s="91" t="s">
        <v>180</v>
      </c>
      <c r="C93" s="92">
        <v>782.38</v>
      </c>
      <c r="D93" s="92">
        <v>2730.83</v>
      </c>
      <c r="E93" s="85">
        <v>2145.4</v>
      </c>
      <c r="F93" s="93">
        <f>C93+E93</f>
        <v>2927.78</v>
      </c>
    </row>
  </sheetData>
  <sheetProtection/>
  <mergeCells count="66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B90:C90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2018-03-12T06:45:11Z</dcterms:modified>
  <cp:category/>
  <cp:version/>
  <cp:contentType/>
  <cp:contentStatus/>
</cp:coreProperties>
</file>