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<sst xmlns="http://schemas.openxmlformats.org/spreadsheetml/2006/main" count="284" uniqueCount="179">
  <si>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</si>
  <si>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</si>
  <si>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</si>
  <si>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</si>
  <si>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</si>
  <si>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</si>
  <si>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</si>
  <si>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</si>
  <si>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</si>
  <si>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</si>
  <si>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</si>
  <si>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</si>
  <si>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</si>
  <si>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</si>
  <si>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</si>
  <si>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</si>
  <si>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</si>
  <si>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</si>
  <si>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</si>
  <si>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</si>
  <si>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</si>
  <si>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</si>
  <si>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</si>
  <si>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</si>
  <si>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</si>
  <si>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</si>
  <si>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</si>
  <si>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</si>
  <si>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</si>
  <si>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</si>
  <si>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</si>
  <si>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</si>
  <si>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</si>
  <si>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</si>
  <si>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</si>
  <si>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</si>
  <si>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</si>
  <si>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</si>
  <si>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</si>
  <si>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</si>
  <si>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</si>
  <si>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</si>
  <si>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</si>
  <si>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</si>
  <si>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</si>
  <si>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</si>
  <si>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</si>
  <si>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</si>
  <si>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</si>
  <si>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</si>
  <si>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</si>
  <si>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</si>
  <si>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</si>
  <si>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</si>
  <si>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</si>
  <si>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</si>
  <si>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</si>
  <si>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</si>
  <si>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</si>
  <si>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</si>
  <si>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</si>
  <si>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</si>
  <si>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</si>
  <si>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</si>
  <si>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</si>
  <si>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</si>
  <si>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</si>
  <si>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</si>
  <si>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</si>
  <si>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</si>
  <si>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</si>
  <si>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</si>
  <si>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</si>
  <si>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</si>
  <si>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</si>
  <si>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</si>
  <si>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</si>
  <si>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</si>
  <si>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</si>
  <si>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</si>
  <si>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</si>
  <si>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</si>
  <si>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</si>
  <si>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</si>
  <si>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</si>
  <si>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</si>
  <si>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</si>
  <si>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</si>
  <si>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</si>
  <si>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</si>
  <si>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</si>
  <si>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</si>
  <si>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</si>
  <si>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</si>
  <si>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</si>
  <si>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</si>
  <si>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</si>
  <si>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</si>
  <si>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</si>
  <si>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</si>
  <si>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</si>
  <si>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</si>
  <si>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</si>
  <si>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</si>
  <si>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</si>
  <si>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</si>
  <si>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</si>
  <si>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</si>
  <si>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</si>
  <si>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</si>
  <si>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</si>
  <si>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</si>
  <si>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</si>
  <si>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</si>
  <si>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</si>
  <si>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</si>
  <si>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</si>
  <si>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</si>
  <si>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</si>
  <si>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</si>
  <si>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</si>
  <si>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</si>
  <si>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</si>
  <si>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</si>
  <si>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</si>
  <si>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</si>
  <si>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</si>
  <si>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</si>
  <si>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</si>
  <si>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</si>
  <si>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</si>
  <si>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</si>
  <si>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</si>
  <si>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</si>
  <si>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</si>
  <si>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</si>
  <si>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</si>
  <si>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</si>
  <si>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</si>
  <si>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</si>
  <si>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</si>
  <si>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</si>
  <si>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</si>
  <si>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</si>
  <si>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</si>
  <si>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</si>
  <si>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</si>
  <si>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</si>
  <si>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</si>
  <si>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</si>
  <si>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</si>
  <si>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</si>
  <si>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</si>
  <si>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</si>
  <si>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</si>
  <si>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</si>
  <si>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</si>
  <si>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</si>
  <si>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</si>
  <si>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</si>
  <si>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</si>
  <si>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</si>
  <si>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</si>
  <si>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</si>
  <si>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</si>
  <si>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</si>
  <si>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</si>
  <si>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</si>
  <si>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</si>
  <si>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</si>
  <si>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</si>
  <si>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</si>
  <si>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</si>
  <si>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</si>
  <si>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</si>
  <si>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</si>
  <si>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</si>
  <si>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</si>
  <si>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 д. 35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</si>
</sst>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F64" sqref="F6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6254.27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2186.54+1144.24+1314.17+1206.59</f>
        <v>5851.54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95"/>
      <c r="F13" s="96"/>
      <c r="G13" s="65">
        <f>738.5+(-1411.22)</f>
        <v>-672.72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95"/>
      <c r="F14" s="96"/>
      <c r="G14" s="92">
        <f>3893.7+778.74</f>
        <v>4672.44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95"/>
      <c r="F15" s="96"/>
      <c r="G15" s="93">
        <f>918.61+3901.57</f>
        <v>4820.18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95"/>
      <c r="F16" s="96"/>
      <c r="G16" s="94">
        <f>1206.59+G14-G15</f>
        <v>1058.8499999999995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95"/>
      <c r="F17" s="96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95"/>
      <c r="F18" s="96"/>
      <c r="G18" s="14">
        <f>G10</f>
        <v>6254.27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95"/>
      <c r="F19" s="96"/>
      <c r="G19" s="73">
        <f>G18+G15-G17</f>
        <v>11074.45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676.26+3919.18</f>
        <v>4595.44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4240.9+848.18</f>
        <v>5089.08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v>0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21579.5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1230.14+871.16+1000.54+918.61+3901.57+96.58+3509.4+6312.36+3739.14</f>
        <v>21579.5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95"/>
      <c r="F26" s="96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95"/>
      <c r="F27" s="96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95"/>
      <c r="F28" s="96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95"/>
      <c r="F29" s="96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95"/>
      <c r="F30" s="95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95"/>
      <c r="F31" s="95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95"/>
      <c r="F32" s="95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95"/>
      <c r="F33" s="9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95"/>
      <c r="F34" s="9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95"/>
      <c r="F35" s="96"/>
      <c r="G35" s="66">
        <f>G24+G10</f>
        <v>27833.77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95"/>
      <c r="F36" s="96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95"/>
      <c r="F37" s="96"/>
      <c r="G37" s="73">
        <f>G19</f>
        <v>11074.45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95"/>
      <c r="F38" s="96"/>
      <c r="G38" s="88">
        <f>G11+G12-G24</f>
        <v>-13138.58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-672.72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4595.44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5089.08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0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96"/>
      <c r="H47" s="61">
        <f>SUM(H41:H46)</f>
        <v>9011.8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8" t="s">
        <v>141</v>
      </c>
      <c r="E49" s="9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8" t="s">
        <v>69</v>
      </c>
      <c r="E50" s="9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8" t="s">
        <v>71</v>
      </c>
      <c r="E51" s="9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8" t="s">
        <v>73</v>
      </c>
      <c r="E52" s="99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8" t="s">
        <v>15</v>
      </c>
      <c r="E54" s="9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8" t="s">
        <v>18</v>
      </c>
      <c r="E55" s="9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8" t="s">
        <v>20</v>
      </c>
      <c r="E56" s="9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8" t="s">
        <v>53</v>
      </c>
      <c r="E57" s="9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8" t="s">
        <v>55</v>
      </c>
      <c r="E58" s="9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-434.83000000000015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0</v>
      </c>
      <c r="F63" s="76">
        <f>F64/12</f>
        <v>119.47500000000001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0</v>
      </c>
      <c r="E64" s="65">
        <v>0</v>
      </c>
      <c r="F64" s="65">
        <f>1197.19+236.51</f>
        <v>1433.7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0</v>
      </c>
      <c r="E65" s="65">
        <v>0</v>
      </c>
      <c r="F65" s="65">
        <f>282.63+1585.9</f>
        <v>1868.5300000000002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0</v>
      </c>
      <c r="E66" s="76">
        <f>E64-E65</f>
        <v>0</v>
      </c>
      <c r="F66" s="76">
        <f>F64-F65</f>
        <v>-434.83000000000015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0</v>
      </c>
      <c r="E67" s="70">
        <v>0</v>
      </c>
      <c r="F67" s="70">
        <f>1197.19+249.64</f>
        <v>1446.83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13.129999999999882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97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/>
      <c r="F73" s="95"/>
      <c r="G73" s="96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95"/>
      <c r="G74" s="96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95"/>
      <c r="G75" s="96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97"/>
      <c r="F76" s="105"/>
      <c r="G76" s="106"/>
      <c r="H76" s="26">
        <f>D68+E68+F68+G68+H68</f>
        <v>13.129999999999882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/>
      <c r="F78" s="95"/>
      <c r="G78" s="96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1" t="s">
        <v>167</v>
      </c>
      <c r="F80" s="102"/>
      <c r="G80" s="102"/>
      <c r="H80" s="103"/>
    </row>
    <row r="81" ht="12.75">
      <c r="A81" s="1"/>
    </row>
    <row r="82" ht="12.75">
      <c r="A82" s="1"/>
    </row>
    <row r="83" spans="1:8" ht="38.25" customHeight="1">
      <c r="A83" s="100" t="s">
        <v>172</v>
      </c>
      <c r="B83" s="100"/>
      <c r="C83" s="100"/>
      <c r="D83" s="100"/>
      <c r="E83" s="100"/>
      <c r="F83" s="100"/>
      <c r="G83" s="100"/>
      <c r="H83" s="10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2016-03-15T06:55:30Z</dcterms:modified>
  <cp:category/>
  <cp:version/>
  <cp:contentType/>
  <cp:contentStatus/>
</cp:coreProperties>
</file>