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<sst xmlns="http://schemas.openxmlformats.org/spreadsheetml/2006/main" count="295" uniqueCount="190">
  <si>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</si>
  <si>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</si>
  <si>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</si>
  <si>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</si>
  <si>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</si>
  <si>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</si>
  <si>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</si>
  <si>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</si>
  <si>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</si>
  <si>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</si>
  <si>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</si>
  <si>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</si>
  <si>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</si>
  <si>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</si>
  <si>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</si>
  <si>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</si>
  <si>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</si>
  <si>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</si>
  <si>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</si>
  <si>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</si>
  <si>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</si>
  <si>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</si>
  <si>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</si>
  <si>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</si>
  <si>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</si>
  <si>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</si>
  <si>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</si>
  <si>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</si>
  <si>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</si>
  <si>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</si>
  <si>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</si>
  <si>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</si>
  <si>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</si>
  <si>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</si>
  <si>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</si>
  <si>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</si>
  <si>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</si>
  <si>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</si>
  <si>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</si>
  <si>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</si>
  <si>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</si>
  <si>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</si>
  <si>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</si>
  <si>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</si>
  <si>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</si>
  <si>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</si>
  <si>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</si>
  <si>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</si>
  <si>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</si>
  <si>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</si>
  <si>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</si>
  <si>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</si>
  <si>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</si>
  <si>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</si>
  <si>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</si>
  <si>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</si>
  <si>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</si>
  <si>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</si>
  <si>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</si>
  <si>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</si>
  <si>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</si>
  <si>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</si>
  <si>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</si>
  <si>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</si>
  <si>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</si>
  <si>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</si>
  <si>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</si>
  <si>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</si>
  <si>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</si>
  <si>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</si>
  <si>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</si>
  <si>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</si>
  <si>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</si>
  <si>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</si>
  <si>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</si>
  <si>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</si>
  <si>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</si>
  <si>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</si>
  <si>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</si>
  <si>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</si>
  <si>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</si>
  <si>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</si>
  <si>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</si>
  <si>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</si>
  <si>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</si>
  <si>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</si>
  <si>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</si>
  <si>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</si>
  <si>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</si>
  <si>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</si>
  <si>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</si>
  <si>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</si>
  <si>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</si>
  <si>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</si>
  <si>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</si>
  <si>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</si>
  <si>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</si>
  <si>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</si>
  <si>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</si>
  <si>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</si>
  <si>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</si>
  <si>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</si>
  <si>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</si>
  <si>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</si>
  <si>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</si>
  <si>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</si>
  <si>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</si>
  <si>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</si>
  <si>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</si>
  <si>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</si>
  <si>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</si>
  <si>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</si>
  <si>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</si>
  <si>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</si>
  <si>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</si>
  <si>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</si>
  <si>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</si>
  <si>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</si>
  <si>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</si>
  <si>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</si>
  <si>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</si>
  <si>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</si>
  <si>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</si>
  <si>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</si>
  <si>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</si>
  <si>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</si>
  <si>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</si>
  <si>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</si>
  <si>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</si>
  <si>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</si>
  <si>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</si>
  <si>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</si>
  <si>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</si>
  <si>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</si>
  <si>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</si>
  <si>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</si>
  <si>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</si>
  <si>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</si>
  <si>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</si>
  <si>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</si>
  <si>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</si>
  <si>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</si>
  <si>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</si>
  <si>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</si>
  <si>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</si>
  <si>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</si>
  <si>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</si>
  <si>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</si>
  <si>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</si>
  <si>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</si>
  <si>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</si>
  <si>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</si>
  <si>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</si>
  <si>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</si>
  <si>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</si>
  <si>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</si>
  <si>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</si>
  <si>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</si>
  <si>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</si>
  <si>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</si>
  <si>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</si>
  <si>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</si>
  <si>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</si>
  <si>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</si>
  <si>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</si>
  <si>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</si>
  <si>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</si>
  <si>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</si>
  <si>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</si>
  <si>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</si>
  <si>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</si>
  <si>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</si>
  <si>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</si>
  <si>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</si>
  <si>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</si>
  <si>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</si>
  <si>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</si>
  <si>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</si>
  <si>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</si>
  <si>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</si>
  <si>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</si>
  <si>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</si>
  <si>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АМБУЛАТОРНАЯ, д. 8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</si>
  <si>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</si>
  <si>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</si>
  <si>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</si>
  <si>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</si>
  <si>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16</t>
  </si>
  <si>
    <t>кв.5,8,9,10,13,15</t>
  </si>
  <si>
    <t>кв.10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</si>
</sst>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3;&#1077;&#1085;&#1077;&#1088;&#1072;&#1090;&#1086;&#1088;&#1099;\&#1046;&#1069;&#1059;%203\25%20&#1076;&#1086;&#1084;&#1086;&#1074;%20&#1043;&#1077;&#1085;&#1077;&#1088;&#1072;&#1090;&#1086;&#1088;%20&#1087;&#1086;%20&#1085;&#1072;&#1095;&#1080;&#1089;&#1083;&#1077;&#1085;&#1080;&#1103;&#1084;%20&#1040;&#1052;&#1041;&#1059;&#1051;&#1040;&#1058;&#1054;&#1056;&#1053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92">
          <cell r="W392">
            <v>1684.92</v>
          </cell>
        </row>
        <row r="395">
          <cell r="W395">
            <v>4819.799999999999</v>
          </cell>
        </row>
        <row r="396">
          <cell r="W396">
            <v>37440.48</v>
          </cell>
        </row>
        <row r="422">
          <cell r="W422">
            <v>11476.080000000002</v>
          </cell>
          <cell r="Z422">
            <v>21133.999999999996</v>
          </cell>
        </row>
        <row r="423">
          <cell r="Z423">
            <v>290.6</v>
          </cell>
        </row>
        <row r="424">
          <cell r="W424">
            <v>17511.010000000002</v>
          </cell>
        </row>
        <row r="426">
          <cell r="W426">
            <v>30656.78</v>
          </cell>
        </row>
        <row r="433">
          <cell r="W433">
            <v>18534.120000000003</v>
          </cell>
        </row>
        <row r="1846">
          <cell r="S1846">
            <v>0</v>
          </cell>
          <cell r="Z1846">
            <v>2338.9199999999996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182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2">
        <v>41200.22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8">
        <f>'[1]Report'!$S$1846</f>
        <v>0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5" t="s">
        <v>23</v>
      </c>
      <c r="E12" s="156"/>
      <c r="F12" s="157"/>
      <c r="G12" s="89">
        <f>G13+G14+G20+G21+G22+G23+G31</f>
        <v>122123.19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4">
        <f>'[1]Report'!$W$426</f>
        <v>30656.78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0">
        <f>'[1]Report'!$W$422</f>
        <v>11476.080000000002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1">
        <f>'[1]Report'!$Z$422+'[1]Report'!$Z$423</f>
        <v>21424.599999999995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2">
        <v>12417.8</v>
      </c>
      <c r="H16" s="48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4">
        <v>87923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41200.22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2">
        <f>G18+G15-G17</f>
        <v>-25298.180000000008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4">
        <f>'[1]Report'!$W$392+'[1]Report'!$W$433</f>
        <v>20219.04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3">
        <f>'[1]Report'!$W$424</f>
        <v>17511.010000000002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3">
        <f>'[1]Report'!$W$395</f>
        <v>4819.799999999999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3">
        <f>'[1]Report'!$W$396</f>
        <v>37440.48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0" t="s">
        <v>35</v>
      </c>
      <c r="E24" s="133"/>
      <c r="F24" s="151"/>
      <c r="G24" s="85">
        <f>G25+G26+G27+G28+G29+G30</f>
        <v>2338.9199999999996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0">
        <f>'[1]Report'!$Z$1846</f>
        <v>2338.9199999999996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94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7">
        <f>G32-G33-(G31-G32)</f>
        <v>0</v>
      </c>
      <c r="H30" s="82"/>
      <c r="I30" s="77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3">
        <v>0</v>
      </c>
      <c r="H32" s="82"/>
      <c r="I32" s="93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4"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5" t="s">
        <v>51</v>
      </c>
      <c r="E35" s="116"/>
      <c r="F35" s="120"/>
      <c r="G35" s="65">
        <f>G24+G10</f>
        <v>43539.14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2">
        <f>G19</f>
        <v>-25298.180000000008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6">
        <f>G11+G12-G24</f>
        <v>119784.27</v>
      </c>
      <c r="H38" s="48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87923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5.69</v>
      </c>
      <c r="F42" s="78" t="s">
        <v>136</v>
      </c>
      <c r="G42" s="59">
        <v>3810334293</v>
      </c>
      <c r="H42" s="60">
        <f>G13</f>
        <v>30656.78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79" t="s">
        <v>137</v>
      </c>
      <c r="G43" s="59">
        <v>3848000155</v>
      </c>
      <c r="H43" s="60">
        <f>G20</f>
        <v>20219.04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17511.010000000002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4819.799999999999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37440.48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0">
        <f>SUM(H41:H46)</f>
        <v>198570.11000000002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7" t="s">
        <v>141</v>
      </c>
      <c r="E49" s="108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7" t="s">
        <v>69</v>
      </c>
      <c r="E50" s="108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7" t="s">
        <v>71</v>
      </c>
      <c r="E51" s="108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7" t="s">
        <v>73</v>
      </c>
      <c r="E52" s="108"/>
      <c r="F52" s="55">
        <v>0</v>
      </c>
      <c r="G52" s="50"/>
      <c r="H52" s="48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7" t="s">
        <v>15</v>
      </c>
      <c r="E54" s="108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7" t="s">
        <v>18</v>
      </c>
      <c r="E55" s="108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7" t="s">
        <v>20</v>
      </c>
      <c r="E56" s="108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7" t="s">
        <v>53</v>
      </c>
      <c r="E57" s="108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7" t="s">
        <v>55</v>
      </c>
      <c r="E58" s="108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78591.94000000002</v>
      </c>
      <c r="G59" s="52"/>
      <c r="H59" s="54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6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4">
        <f>D64/1638.64</f>
        <v>177.3329712444466</v>
      </c>
      <c r="E63" s="104">
        <f>E64/140.38</f>
        <v>362.21513036045025</v>
      </c>
      <c r="F63" s="104">
        <f>F64/14.34</f>
        <v>1152.8417015341702</v>
      </c>
      <c r="G63" s="105">
        <f>G64/22.34</f>
        <v>1258.0049239033126</v>
      </c>
      <c r="H63" s="106">
        <f>H64/0.99</f>
        <v>207.66666666666669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290584.9</v>
      </c>
      <c r="E64" s="64">
        <v>50847.76</v>
      </c>
      <c r="F64" s="64">
        <v>16531.75</v>
      </c>
      <c r="G64" s="71">
        <v>28103.83</v>
      </c>
      <c r="H64" s="67">
        <v>205.59</v>
      </c>
      <c r="I64" s="64"/>
    </row>
    <row r="65" spans="1:9" ht="32.25" customHeight="1" thickBot="1">
      <c r="A65" s="4" t="s">
        <v>87</v>
      </c>
      <c r="B65" s="4" t="s">
        <v>90</v>
      </c>
      <c r="C65" s="3" t="s">
        <v>16</v>
      </c>
      <c r="D65" s="64">
        <v>239381</v>
      </c>
      <c r="E65" s="64">
        <v>36717.73</v>
      </c>
      <c r="F65" s="64">
        <v>11634.16</v>
      </c>
      <c r="G65" s="68">
        <v>21292.59</v>
      </c>
      <c r="H65" s="68">
        <v>-1343.59</v>
      </c>
      <c r="I65" s="64"/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51203.90000000002</v>
      </c>
      <c r="E66" s="75">
        <f>E64-E65</f>
        <v>14130.029999999999</v>
      </c>
      <c r="F66" s="75">
        <f>F64-F65</f>
        <v>4897.59</v>
      </c>
      <c r="G66" s="76">
        <f>G64-G65</f>
        <v>6811.240000000002</v>
      </c>
      <c r="H66" s="76">
        <f>H64-H65</f>
        <v>1549.1799999999998</v>
      </c>
    </row>
    <row r="67" spans="1:9" ht="63" customHeight="1" thickBot="1">
      <c r="A67" s="4" t="s">
        <v>91</v>
      </c>
      <c r="B67" s="4" t="s">
        <v>94</v>
      </c>
      <c r="C67" s="3" t="s">
        <v>16</v>
      </c>
      <c r="D67" s="69">
        <v>290584.9</v>
      </c>
      <c r="E67" s="69">
        <v>54710.63</v>
      </c>
      <c r="F67" s="70">
        <v>16662.31</v>
      </c>
      <c r="G67" s="70">
        <v>28842.86</v>
      </c>
      <c r="H67" s="70">
        <v>205.59</v>
      </c>
      <c r="I67" s="69"/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3862.8699999999953</v>
      </c>
      <c r="F68" s="44">
        <f>F67-F64</f>
        <v>130.5600000000013</v>
      </c>
      <c r="G68" s="44">
        <f>G67-G64</f>
        <v>739.0299999999988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16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4732.4599999999955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6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6" t="s">
        <v>189</v>
      </c>
      <c r="F79" s="167"/>
      <c r="G79" s="168"/>
      <c r="H79" s="18">
        <v>1</v>
      </c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3" t="s">
        <v>167</v>
      </c>
      <c r="F80" s="164"/>
      <c r="G80" s="164"/>
      <c r="H80" s="165"/>
    </row>
    <row r="81" ht="12.75">
      <c r="A81" s="1"/>
    </row>
    <row r="82" ht="12.75">
      <c r="A82" s="1"/>
    </row>
    <row r="83" spans="1:8" ht="38.25" customHeight="1">
      <c r="A83" s="162" t="s">
        <v>172</v>
      </c>
      <c r="B83" s="162"/>
      <c r="C83" s="162"/>
      <c r="D83" s="162"/>
      <c r="E83" s="162"/>
      <c r="F83" s="162"/>
      <c r="G83" s="162"/>
      <c r="H83" s="16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61" t="s">
        <v>178</v>
      </c>
      <c r="C94" s="161"/>
    </row>
    <row r="95" spans="2:6" ht="72">
      <c r="B95" s="96" t="s">
        <v>179</v>
      </c>
      <c r="C95" s="97" t="s">
        <v>183</v>
      </c>
      <c r="D95" s="98" t="s">
        <v>180</v>
      </c>
      <c r="E95" s="99" t="s">
        <v>181</v>
      </c>
      <c r="F95" s="100" t="s">
        <v>184</v>
      </c>
    </row>
    <row r="96" spans="2:6" ht="22.5">
      <c r="B96" s="101" t="s">
        <v>185</v>
      </c>
      <c r="C96" s="102">
        <v>371.67</v>
      </c>
      <c r="D96" s="102">
        <v>4584.72</v>
      </c>
      <c r="E96" s="95">
        <v>2338.92</v>
      </c>
      <c r="F96" s="103">
        <f>C96+E96</f>
        <v>2710.59</v>
      </c>
    </row>
    <row r="97" spans="2:6" ht="22.5">
      <c r="B97" s="101" t="s">
        <v>186</v>
      </c>
      <c r="C97" s="102">
        <v>311.02</v>
      </c>
      <c r="D97" s="102">
        <v>2675.11</v>
      </c>
      <c r="E97" s="95">
        <v>996.22</v>
      </c>
      <c r="F97" s="103">
        <f>C97+E97</f>
        <v>1307.24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2018-03-13T08:25:47Z</dcterms:modified>
  <cp:category/>
  <cp:version/>
  <cp:contentType/>
  <cp:contentStatus/>
</cp:coreProperties>
</file>