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<sst xmlns="http://schemas.openxmlformats.org/spreadsheetml/2006/main" count="284" uniqueCount="179">
  <si>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</si>
  <si>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</si>
  <si>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</si>
  <si>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</si>
  <si>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</si>
  <si>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</si>
  <si>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</si>
  <si>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</si>
  <si>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</si>
  <si>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</si>
  <si>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</si>
  <si>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</si>
  <si>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</si>
  <si>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</si>
  <si>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</si>
  <si>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</si>
  <si>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</si>
  <si>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</si>
  <si>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</si>
  <si>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</si>
  <si>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</si>
  <si>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</si>
  <si>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</si>
  <si>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</si>
  <si>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</si>
  <si>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</si>
  <si>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</si>
  <si>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</si>
  <si>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</si>
  <si>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</si>
  <si>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</si>
  <si>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</si>
  <si>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</si>
  <si>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</si>
  <si>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</si>
  <si>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</si>
  <si>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</si>
  <si>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</si>
  <si>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</si>
  <si>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</si>
  <si>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</si>
  <si>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</si>
  <si>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</si>
  <si>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</si>
  <si>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</si>
  <si>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</si>
  <si>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</si>
  <si>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</si>
  <si>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</si>
  <si>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</si>
  <si>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</si>
  <si>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</si>
  <si>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</si>
  <si>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</si>
  <si>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</si>
  <si>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</si>
  <si>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</si>
  <si>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</si>
  <si>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</si>
  <si>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</si>
  <si>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</si>
  <si>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</si>
  <si>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</si>
  <si>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</si>
  <si>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</si>
  <si>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</si>
  <si>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</si>
  <si>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</si>
  <si>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</si>
  <si>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</si>
  <si>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</si>
  <si>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</si>
  <si>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</si>
  <si>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</si>
  <si>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</si>
  <si>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</si>
  <si>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</si>
  <si>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</si>
  <si>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</si>
  <si>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</si>
  <si>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</si>
  <si>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</si>
  <si>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</si>
  <si>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</si>
  <si>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</si>
  <si>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</si>
  <si>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</si>
  <si>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</si>
  <si>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</si>
  <si>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</si>
  <si>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</si>
  <si>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</si>
  <si>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</si>
  <si>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</si>
  <si>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</si>
  <si>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</si>
  <si>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</si>
  <si>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</si>
  <si>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</si>
  <si>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</si>
  <si>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</si>
  <si>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</si>
  <si>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</si>
  <si>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</si>
  <si>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</si>
  <si>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</si>
  <si>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</si>
  <si>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</si>
  <si>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</si>
  <si>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</si>
  <si>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</si>
  <si>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</si>
  <si>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</si>
  <si>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</si>
  <si>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</si>
  <si>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</si>
  <si>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</si>
  <si>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</si>
  <si>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</si>
  <si>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</si>
  <si>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</si>
  <si>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</si>
  <si>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</si>
  <si>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</si>
  <si>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</si>
  <si>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</si>
  <si>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</si>
  <si>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</si>
  <si>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</si>
  <si>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</si>
  <si>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</si>
  <si>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</si>
  <si>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</si>
  <si>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</si>
  <si>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</si>
  <si>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</si>
  <si>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</si>
  <si>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</si>
  <si>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</si>
  <si>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</si>
  <si>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</si>
  <si>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</si>
  <si>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</si>
  <si>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</si>
  <si>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</si>
  <si>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</si>
  <si>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</si>
  <si>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</si>
  <si>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</si>
  <si>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</si>
  <si>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</si>
  <si>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</si>
  <si>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</si>
  <si>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</si>
  <si>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</si>
  <si>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</si>
  <si>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</si>
  <si>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</si>
  <si>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</si>
  <si>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</si>
  <si>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</si>
  <si>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</si>
  <si>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</si>
  <si>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</si>
  <si>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</si>
  <si>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</si>
  <si>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</si>
  <si>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</si>
  <si>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</si>
  <si>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</si>
  <si>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</si>
  <si>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</si>
  <si>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</si>
  <si>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</si>
  <si>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</si>
  <si>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</si>
  <si>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</si>
  <si>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</si>
  <si>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ПУШКИНА, д. 11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</si>
</sst>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5;&#1091;&#1096;&#1082;&#1080;&#1085;&#1072;\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%20&#1086;&#1087;&#1083;&#1072;&#1090;&#1072;%20&#1080;%20&#1085;&#1072;&#1095;&#1080;&#1089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8152.4</v>
          </cell>
          <cell r="G7">
            <v>1049.56</v>
          </cell>
          <cell r="H7">
            <v>803.35</v>
          </cell>
          <cell r="I7">
            <v>5489.51</v>
          </cell>
        </row>
        <row r="9">
          <cell r="C9">
            <v>98703.51</v>
          </cell>
          <cell r="F9">
            <v>99795.01</v>
          </cell>
          <cell r="G9">
            <v>10676.52</v>
          </cell>
          <cell r="H9">
            <v>8699.47</v>
          </cell>
          <cell r="I9">
            <v>75534.13</v>
          </cell>
        </row>
        <row r="12">
          <cell r="C12">
            <v>3552.09</v>
          </cell>
          <cell r="F12">
            <v>3484.72</v>
          </cell>
          <cell r="G12">
            <v>494.22</v>
          </cell>
          <cell r="H12">
            <v>349.09</v>
          </cell>
          <cell r="I12">
            <v>2678.83</v>
          </cell>
        </row>
        <row r="13">
          <cell r="C13">
            <v>539.11</v>
          </cell>
          <cell r="F13">
            <v>539.11</v>
          </cell>
          <cell r="G13">
            <v>66.74</v>
          </cell>
          <cell r="H13">
            <v>57.42</v>
          </cell>
          <cell r="I13">
            <v>1329.9</v>
          </cell>
        </row>
        <row r="14">
          <cell r="C14">
            <v>946.14</v>
          </cell>
          <cell r="F14">
            <v>340.98</v>
          </cell>
          <cell r="G14">
            <v>108.05</v>
          </cell>
          <cell r="H14">
            <v>67.11</v>
          </cell>
          <cell r="I14">
            <v>616.76</v>
          </cell>
        </row>
        <row r="15">
          <cell r="C15">
            <v>528179.64</v>
          </cell>
          <cell r="F15">
            <v>528179.64</v>
          </cell>
          <cell r="G15">
            <v>62102.12</v>
          </cell>
          <cell r="H15">
            <v>53117.49</v>
          </cell>
          <cell r="I15">
            <v>392122.61</v>
          </cell>
        </row>
        <row r="18">
          <cell r="C18">
            <v>35123.69</v>
          </cell>
          <cell r="F18">
            <v>40509.31</v>
          </cell>
          <cell r="G18">
            <v>4880.39</v>
          </cell>
          <cell r="H18">
            <v>4490.31</v>
          </cell>
          <cell r="I18">
            <v>25915.23</v>
          </cell>
        </row>
        <row r="20">
          <cell r="F20">
            <v>25166.2</v>
          </cell>
          <cell r="G20">
            <v>3339.53</v>
          </cell>
          <cell r="H20">
            <v>2523.7</v>
          </cell>
          <cell r="I20">
            <v>17248.67</v>
          </cell>
        </row>
        <row r="22">
          <cell r="F22">
            <v>27410.7</v>
          </cell>
          <cell r="G22">
            <v>3487.67</v>
          </cell>
          <cell r="H22">
            <v>2666.23</v>
          </cell>
          <cell r="I22">
            <v>17373.59</v>
          </cell>
        </row>
        <row r="24">
          <cell r="F24">
            <v>22212.3</v>
          </cell>
          <cell r="G24">
            <v>2902</v>
          </cell>
          <cell r="H24">
            <v>2206.08</v>
          </cell>
          <cell r="I24">
            <v>14886.54</v>
          </cell>
        </row>
        <row r="26">
          <cell r="F26">
            <v>51159.2</v>
          </cell>
          <cell r="G26">
            <v>6582.67</v>
          </cell>
          <cell r="H26">
            <v>5038.44</v>
          </cell>
          <cell r="I26">
            <v>34389.54</v>
          </cell>
        </row>
        <row r="31">
          <cell r="C31">
            <v>12233.83</v>
          </cell>
          <cell r="F31">
            <v>14075.05</v>
          </cell>
          <cell r="G31">
            <v>1662.9</v>
          </cell>
          <cell r="H31">
            <v>1540.68</v>
          </cell>
          <cell r="I31">
            <v>8722.48</v>
          </cell>
        </row>
        <row r="34">
          <cell r="F34">
            <v>26797.79</v>
          </cell>
          <cell r="G34">
            <v>3176.87</v>
          </cell>
          <cell r="H34">
            <v>2398.3</v>
          </cell>
          <cell r="I34">
            <v>16451.59</v>
          </cell>
        </row>
        <row r="35">
          <cell r="C35">
            <v>23337.95</v>
          </cell>
          <cell r="F35">
            <v>25130.85</v>
          </cell>
          <cell r="G35">
            <v>2999.15</v>
          </cell>
          <cell r="H35">
            <v>3279</v>
          </cell>
          <cell r="I35">
            <v>15707.55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4">
          <cell r="G14">
            <v>1207.81</v>
          </cell>
          <cell r="K14">
            <v>1892.1043399999999</v>
          </cell>
          <cell r="P14">
            <v>1626.627702</v>
          </cell>
        </row>
        <row r="16">
          <cell r="G16">
            <v>8.44</v>
          </cell>
          <cell r="K16">
            <v>16.792720000000003</v>
          </cell>
          <cell r="P16">
            <v>14.937607999999997</v>
          </cell>
        </row>
        <row r="18">
          <cell r="G18">
            <v>512.48</v>
          </cell>
          <cell r="K18">
            <v>802.823896</v>
          </cell>
          <cell r="P18">
            <v>690.1807920000001</v>
          </cell>
        </row>
        <row r="19">
          <cell r="C19">
            <v>861.91</v>
          </cell>
          <cell r="G19">
            <v>558.19</v>
          </cell>
          <cell r="K19">
            <v>2768.704106</v>
          </cell>
          <cell r="P19">
            <v>2835.4617620000004</v>
          </cell>
        </row>
        <row r="20">
          <cell r="G20">
            <v>322.4</v>
          </cell>
          <cell r="K20">
            <v>537.243952</v>
          </cell>
          <cell r="P20">
            <v>466.3804320000001</v>
          </cell>
        </row>
        <row r="23">
          <cell r="G23">
            <v>964.81</v>
          </cell>
          <cell r="K23">
            <v>866.60546</v>
          </cell>
          <cell r="P23">
            <v>654.540222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6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178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42369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13317.74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f>9052.02+14906.05+8464.75+6938.24+2024.98+7594.78</f>
        <v>48980.82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200455.42837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f>4442.46+'[1]Page1'!$F$24</f>
        <v>26654.76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f>5033.24+'[1]Page1'!$F$20+'[2]TDSheet'!$K$18</f>
        <v>31002.263896000004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3">
        <f>727.08+4352.88+'[1]Page1'!$G$20+'[1]Page1'!$H$20+'[1]Page1'!$I$20+'[2]TDSheet'!$P$18</f>
        <v>28882.040791999996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4">
        <f>7594.78+G14-G15</f>
        <v>9715.003104000007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v>70498.4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13317.74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-28298.619207999996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f>5049.58+'[1]Page1'!$F$34</f>
        <v>31847.370000000003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f>5482.14+'[1]Page1'!$F$22</f>
        <v>32892.840000000004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f>1630.48+'[1]Page1'!$F$7</f>
        <v>9782.88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f>10231.84+'[1]Page1'!$F$26</f>
        <v>61391.03999999999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179012.987562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f>3698.25+8848.69+4126.19+4738.97+1409.45+4352.88+'[1]Page1'!$I$7+'[1]Page1'!$I$20+'[1]Page1'!$I$22+'[1]Page1'!$I$24+'[1]Page1'!$I$26+'[1]Page1'!$I$34</f>
        <v>133013.87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82">
        <f>641.63+1478.03+689.5+791.91+235.54+727.08+'[1]Page1'!$G$7+'[1]Page1'!$G$20+'[1]Page1'!$G$22+'[1]Page1'!$G$24+'[1]Page1'!$G$26+'[1]Page1'!$G$34</f>
        <v>25101.99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f>'[1]Page1'!$H$7+'[1]Page1'!$H$20+'[1]Page1'!$H$22+'[1]Page1'!$H$24+'[1]Page1'!$H$26+'[1]Page1'!$H$34</f>
        <v>15636.099999999999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f>G32-G33-(G31-G32)</f>
        <v>5261.027561999999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f>'[2]TDSheet'!$K$14+'[2]TDSheet'!$K$16+'[2]TDSheet'!$K$18+'[2]TDSheet'!$K$19+'[2]TDSheet'!$K$20+'[2]TDSheet'!$K$23</f>
        <v>6884.274474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f>'[2]TDSheet'!$P$14+'[2]TDSheet'!$P$16+'[2]TDSheet'!$P$18+'[2]TDSheet'!$P$19+'[2]TDSheet'!$P$20+'[2]TDSheet'!$P$23</f>
        <v>6288.1285179999995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f>'[2]TDSheet'!$C$19/2</f>
        <v>430.955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f>('[2]TDSheet'!$G$14+'[2]TDSheet'!$G$16+'[2]TDSheet'!$G$18+'[2]TDSheet'!$G$19+'[2]TDSheet'!$G$20+'[2]TDSheet'!$G$23/2)</f>
        <v>3091.7250000000004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192330.727562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-28298.619207999996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70423.26080800002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70498.4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1.88</v>
      </c>
      <c r="F42" s="80" t="s">
        <v>136</v>
      </c>
      <c r="G42" s="60">
        <v>3810334293</v>
      </c>
      <c r="H42" s="61">
        <f>G13</f>
        <v>26654.76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31847.370000000003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32892.840000000004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9782.88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61391.03999999999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233067.28999999998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33426.46000000003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421.0876891746197</v>
      </c>
      <c r="E63" s="76">
        <f>E64/117.48</f>
        <v>1088.6727953694246</v>
      </c>
      <c r="F63" s="76">
        <f>F64/12</f>
        <v>2385.433333333333</v>
      </c>
      <c r="G63" s="77">
        <f>G64/18.26</f>
        <v>3441.310514786418</v>
      </c>
      <c r="H63" s="78">
        <f>H64/0.88</f>
        <v>616.7045454545455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104538.3+'[1]Page1'!$F$15</f>
        <v>632717.9400000001</v>
      </c>
      <c r="E64" s="65">
        <f>24617.55+'[1]Page1'!$F$9+'[1]Page1'!$F$12</f>
        <v>127897.28</v>
      </c>
      <c r="F64" s="65">
        <f>2955.24+'[1]Page1'!$F$13+'[1]Page1'!$F$35</f>
        <v>28625.199999999997</v>
      </c>
      <c r="G64" s="72">
        <f>6137.6+2116.37+'[1]Page1'!$F$18+'[1]Page1'!$F$31</f>
        <v>62838.33</v>
      </c>
      <c r="H64" s="68">
        <f>201.72+'[1]Page1'!$F$14</f>
        <v>542.7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15100.83+94951.35+'[1]Page1'!$G$15+'[1]Page1'!$H$15+'[1]Page1'!$I$15</f>
        <v>617394.4</v>
      </c>
      <c r="E65" s="65">
        <f>4380.8+16973.9+'[1]Page1'!$G$9+'[1]Page1'!$H$9+'[1]Page1'!$I$9+'[1]Page1'!$G$12+'[1]Page1'!$H$12+'[1]Page1'!$I$12</f>
        <v>119786.96</v>
      </c>
      <c r="F65" s="65">
        <f>626.79+2292.23+'[1]Page1'!$G$13+'[1]Page1'!$H$13+'[1]Page1'!$I$13+'[1]Page1'!$G$35+'[1]Page1'!$H$35+'[1]Page1'!$I$35</f>
        <v>26358.78</v>
      </c>
      <c r="G65" s="69">
        <f>1215.74+4409.52+409.62+1494.79+'[1]Page1'!$G$31+'[1]Page1'!$H$31+'[1]Page1'!$I$31+'[1]Page1'!$G$18+'[1]Page1'!$H$18+'[1]Page1'!$I$18</f>
        <v>54741.66</v>
      </c>
      <c r="H65" s="69">
        <f>121.27+'[1]Page1'!$G$14+'[1]Page1'!$H$14+'[1]Page1'!$I$14</f>
        <v>913.19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15323.540000000037</v>
      </c>
      <c r="E66" s="76">
        <f>E64-E65</f>
        <v>8110.319999999992</v>
      </c>
      <c r="F66" s="76">
        <f>F64-F65</f>
        <v>2266.4199999999983</v>
      </c>
      <c r="G66" s="78">
        <f>G64-G65</f>
        <v>8096.669999999998</v>
      </c>
      <c r="H66" s="78">
        <f>H64-H65</f>
        <v>-370.49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104538.3+'[1]Page1'!$C$15</f>
        <v>632717.9400000001</v>
      </c>
      <c r="E67" s="70">
        <f>23573.43+'[1]Page1'!$C$12+'[1]Page1'!$C$9</f>
        <v>125829.03</v>
      </c>
      <c r="F67" s="70">
        <f>3562.13+'[1]Page1'!$C$35+'[1]Page1'!$C$13</f>
        <v>27439.190000000002</v>
      </c>
      <c r="G67" s="71">
        <f>6793.69+2303.03+'[1]Page1'!$C$31+'[1]Page1'!$C$18</f>
        <v>56454.240000000005</v>
      </c>
      <c r="H67" s="71">
        <f>'[1]Page1'!$C$14</f>
        <v>946.14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-2068.25</v>
      </c>
      <c r="F68" s="44">
        <f>F67-F64</f>
        <v>-1186.0099999999948</v>
      </c>
      <c r="G68" s="44">
        <f>G67-G64</f>
        <v>-6384.0899999999965</v>
      </c>
      <c r="H68" s="44">
        <f>H67-H64</f>
        <v>403.43999999999994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105"/>
      <c r="G73" s="109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-9234.90999999999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3</v>
      </c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>
        <v>2</v>
      </c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2016-03-24T08:10:20Z</dcterms:modified>
  <cp:category/>
  <cp:version/>
  <cp:contentType/>
  <cp:contentStatus/>
</cp:coreProperties>
</file>