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<sst xmlns="http://schemas.openxmlformats.org/spreadsheetml/2006/main" count="291" uniqueCount="186">
  <si>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</si>
  <si>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</si>
  <si>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</si>
  <si>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</si>
  <si>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</si>
  <si>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</si>
  <si>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</si>
  <si>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</si>
  <si>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</si>
  <si>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</si>
  <si>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</si>
  <si>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</si>
  <si>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</si>
  <si>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</si>
  <si>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</si>
  <si>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</si>
  <si>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</si>
  <si>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</si>
  <si>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</si>
  <si>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</si>
  <si>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</si>
  <si>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</si>
  <si>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</si>
  <si>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</si>
  <si>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</si>
  <si>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</si>
  <si>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</si>
  <si>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</si>
  <si>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</si>
  <si>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</si>
  <si>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</si>
  <si>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</si>
  <si>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</si>
  <si>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</si>
  <si>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</si>
  <si>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</si>
  <si>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</si>
  <si>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</si>
  <si>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</si>
  <si>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</si>
  <si>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</si>
  <si>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</si>
  <si>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</si>
  <si>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</si>
  <si>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</si>
  <si>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</si>
  <si>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</si>
  <si>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</si>
  <si>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</si>
  <si>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</si>
  <si>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</si>
  <si>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</si>
  <si>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</si>
  <si>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</si>
  <si>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</si>
  <si>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</si>
  <si>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</si>
  <si>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</si>
  <si>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</si>
  <si>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</si>
  <si>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</si>
  <si>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</si>
  <si>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</si>
  <si>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</si>
  <si>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</si>
  <si>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</si>
  <si>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</si>
  <si>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</si>
  <si>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</si>
  <si>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</si>
  <si>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</si>
  <si>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</si>
  <si>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</si>
  <si>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</si>
  <si>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</si>
  <si>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</si>
  <si>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</si>
  <si>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</si>
  <si>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</si>
  <si>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</si>
  <si>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</si>
  <si>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</si>
  <si>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</si>
  <si>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</si>
  <si>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</si>
  <si>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</si>
  <si>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</si>
  <si>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</si>
  <si>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</si>
  <si>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</si>
  <si>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</si>
  <si>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</si>
  <si>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</si>
  <si>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</si>
  <si>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</si>
  <si>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</si>
  <si>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</si>
  <si>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</si>
  <si>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</si>
  <si>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</si>
  <si>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</si>
  <si>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</si>
  <si>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</si>
  <si>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</si>
  <si>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</si>
  <si>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</si>
  <si>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</si>
  <si>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</si>
  <si>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</si>
  <si>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</si>
  <si>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</si>
  <si>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</si>
  <si>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</si>
  <si>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</si>
  <si>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</si>
  <si>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</si>
  <si>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</si>
  <si>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</si>
  <si>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</si>
  <si>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</si>
  <si>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</si>
  <si>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</si>
  <si>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</si>
  <si>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</si>
  <si>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</si>
  <si>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</si>
  <si>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</si>
  <si>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</si>
  <si>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</si>
  <si>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</si>
  <si>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</si>
  <si>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</si>
  <si>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</si>
  <si>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</si>
  <si>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</si>
  <si>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</si>
  <si>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</si>
  <si>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</si>
  <si>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</si>
  <si>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</si>
  <si>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</si>
  <si>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</si>
  <si>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</si>
  <si>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</si>
  <si>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</si>
  <si>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</si>
  <si>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</si>
  <si>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</si>
  <si>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</si>
  <si>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</si>
  <si>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</si>
  <si>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</si>
  <si>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</si>
  <si>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</si>
  <si>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</si>
  <si>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</si>
  <si>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</si>
  <si>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</si>
  <si>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</si>
  <si>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</si>
  <si>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</si>
  <si>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</si>
  <si>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</si>
  <si>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</si>
  <si>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</si>
  <si>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</si>
  <si>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</si>
  <si>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</si>
  <si>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</si>
  <si>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</si>
  <si>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</si>
  <si>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</si>
  <si>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</si>
  <si>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</si>
  <si>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</si>
  <si>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</si>
  <si>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</si>
  <si>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</si>
  <si>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</si>
  <si>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</si>
  <si>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</si>
  <si>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</si>
  <si>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</si>
  <si>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</si>
  <si>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22                                                                                                                                                                         за 2016  год</t>
  </si>
  <si>
    <t>кв. 47,9,6,3,28,45,54,36,30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</si>
</sst>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22">
          <cell r="U422">
            <v>0.71</v>
          </cell>
          <cell r="X422">
            <v>1141.9</v>
          </cell>
          <cell r="Z422">
            <v>1988.6899999999996</v>
          </cell>
        </row>
        <row r="423">
          <cell r="U423">
            <v>153.95</v>
          </cell>
          <cell r="Z423">
            <v>1100.3999999999999</v>
          </cell>
        </row>
        <row r="424">
          <cell r="U424">
            <v>5.93</v>
          </cell>
          <cell r="Z424">
            <v>578.609999999999</v>
          </cell>
        </row>
        <row r="425">
          <cell r="U425">
            <v>-129.63999999999967</v>
          </cell>
          <cell r="X425">
            <v>72673.44999999997</v>
          </cell>
          <cell r="Z425">
            <v>53937.72000000001</v>
          </cell>
        </row>
        <row r="427">
          <cell r="S427">
            <v>3260.5299999999997</v>
          </cell>
          <cell r="X427">
            <v>22129.50000000001</v>
          </cell>
          <cell r="Z427">
            <v>17606.76000000001</v>
          </cell>
        </row>
        <row r="428">
          <cell r="S428">
            <v>22000.209999999995</v>
          </cell>
          <cell r="Z428">
            <v>113571.28999999994</v>
          </cell>
        </row>
        <row r="429">
          <cell r="Z429">
            <v>36756.84</v>
          </cell>
        </row>
        <row r="430">
          <cell r="Z430">
            <v>192.1800000000005</v>
          </cell>
        </row>
        <row r="431">
          <cell r="U431">
            <v>2625.5099999999998</v>
          </cell>
          <cell r="Z431">
            <v>40881.729999999996</v>
          </cell>
        </row>
        <row r="432">
          <cell r="U432">
            <v>35312.29999999999</v>
          </cell>
          <cell r="X432">
            <v>60864.78</v>
          </cell>
          <cell r="Z432">
            <v>43279.67999999997</v>
          </cell>
        </row>
        <row r="433">
          <cell r="U433">
            <v>7225.440000000001</v>
          </cell>
          <cell r="X433">
            <v>12453.899999999998</v>
          </cell>
          <cell r="Z433">
            <v>8855.71</v>
          </cell>
        </row>
        <row r="434">
          <cell r="U434">
            <v>-61561.75000000004</v>
          </cell>
          <cell r="X434">
            <v>250322.86000000016</v>
          </cell>
          <cell r="Z434">
            <v>205278.41000000003</v>
          </cell>
        </row>
        <row r="436">
          <cell r="U436">
            <v>1049.8200000000004</v>
          </cell>
          <cell r="X436">
            <v>1622.23</v>
          </cell>
          <cell r="Z436">
            <v>1386.8200000000002</v>
          </cell>
        </row>
        <row r="437">
          <cell r="U437">
            <v>214.79</v>
          </cell>
          <cell r="X437">
            <v>331.91000000000014</v>
          </cell>
          <cell r="Z437">
            <v>283.7900000000002</v>
          </cell>
        </row>
        <row r="438">
          <cell r="U438">
            <v>-2592.890000000001</v>
          </cell>
          <cell r="X438">
            <v>6706.03</v>
          </cell>
          <cell r="Z438">
            <v>4758.200000000001</v>
          </cell>
        </row>
        <row r="439">
          <cell r="U439">
            <v>0.6999999999963621</v>
          </cell>
          <cell r="X439">
            <v>822380.1900000003</v>
          </cell>
          <cell r="Z439">
            <v>700625.6799999998</v>
          </cell>
        </row>
        <row r="440">
          <cell r="S440">
            <v>151.63</v>
          </cell>
          <cell r="Z440">
            <v>52.59</v>
          </cell>
        </row>
        <row r="441">
          <cell r="X441">
            <v>3102.8599999999997</v>
          </cell>
          <cell r="Z441">
            <v>1922.35</v>
          </cell>
        </row>
        <row r="442">
          <cell r="Z442">
            <v>7646.329999999999</v>
          </cell>
        </row>
        <row r="443">
          <cell r="Z443">
            <v>1257.17</v>
          </cell>
        </row>
        <row r="444">
          <cell r="S444">
            <v>784.7100000000002</v>
          </cell>
          <cell r="X444">
            <v>6529.919999999999</v>
          </cell>
          <cell r="Z444">
            <v>6073.589999999998</v>
          </cell>
        </row>
        <row r="445">
          <cell r="U445">
            <v>0</v>
          </cell>
          <cell r="X445">
            <v>1969.1900000000007</v>
          </cell>
          <cell r="Z445">
            <v>-1630.3799999999978</v>
          </cell>
        </row>
        <row r="446">
          <cell r="Z446">
            <v>11686.249999999996</v>
          </cell>
        </row>
        <row r="447">
          <cell r="Z447">
            <v>2572.5299999999997</v>
          </cell>
        </row>
        <row r="448">
          <cell r="U448">
            <v>-900.4199999999998</v>
          </cell>
          <cell r="X448">
            <v>111619.26000000002</v>
          </cell>
          <cell r="Z448">
            <v>92131.28000000006</v>
          </cell>
        </row>
        <row r="449">
          <cell r="Z449">
            <v>4359.72</v>
          </cell>
        </row>
        <row r="450">
          <cell r="S450">
            <v>11659.010000000002</v>
          </cell>
          <cell r="X450">
            <v>66231.48</v>
          </cell>
          <cell r="Z450">
            <v>56828.22</v>
          </cell>
        </row>
        <row r="451">
          <cell r="S451">
            <v>783.24</v>
          </cell>
          <cell r="Z451">
            <v>258.52000000000004</v>
          </cell>
        </row>
        <row r="452">
          <cell r="S452">
            <v>-5138.550000000003</v>
          </cell>
          <cell r="X452">
            <v>94125.18000000001</v>
          </cell>
          <cell r="Z452">
            <v>59897.63999999998</v>
          </cell>
        </row>
        <row r="453">
          <cell r="S453">
            <v>10186.32</v>
          </cell>
          <cell r="Z453">
            <v>3617.4700000000003</v>
          </cell>
        </row>
        <row r="454">
          <cell r="S454">
            <v>25619.009999999995</v>
          </cell>
          <cell r="X454">
            <v>150186.36</v>
          </cell>
          <cell r="Z454">
            <v>139138.58000000007</v>
          </cell>
        </row>
        <row r="455">
          <cell r="S455">
            <v>3099.18</v>
          </cell>
          <cell r="Z455">
            <v>858.3</v>
          </cell>
        </row>
        <row r="456">
          <cell r="S456">
            <v>1110.03</v>
          </cell>
          <cell r="Z456">
            <v>359.3</v>
          </cell>
        </row>
        <row r="457">
          <cell r="S457">
            <v>283.71999999999997</v>
          </cell>
          <cell r="Z457">
            <v>91.47999999999999</v>
          </cell>
        </row>
        <row r="458">
          <cell r="U458">
            <v>-646.0200000000002</v>
          </cell>
          <cell r="X458">
            <v>46778.63999999996</v>
          </cell>
          <cell r="Z458">
            <v>38626.53999999998</v>
          </cell>
        </row>
        <row r="459">
          <cell r="Z459">
            <v>330.99</v>
          </cell>
        </row>
        <row r="460">
          <cell r="Z460">
            <v>222.09000000000003</v>
          </cell>
        </row>
        <row r="461">
          <cell r="S461">
            <v>13285.739999999998</v>
          </cell>
          <cell r="X461">
            <v>119715.36000000004</v>
          </cell>
          <cell r="Z461">
            <v>102999.36999999997</v>
          </cell>
        </row>
        <row r="462">
          <cell r="X462">
            <v>2688</v>
          </cell>
          <cell r="Z462">
            <v>2074.4999999999995</v>
          </cell>
        </row>
        <row r="463">
          <cell r="Z463">
            <v>271.43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59558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16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-90476.82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'[1]Report'!$S$427+'[1]Report'!$S$428+'[1]Report'!$S$440+'[1]Report'!$S$444+'[1]Report'!$S$450+'[1]Report'!$S$451+'[1]Report'!$S$452+'[1]Report'!$S$453+'[1]Report'!$S$454+'[1]Report'!$S$455+'[1]Report'!$S$456+'[1]Report'!$S$457+'[1]Report'!$S$461</f>
        <v>87084.77999999997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572489.09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'[1]Report'!$X$454</f>
        <v>150186.36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'[1]Report'!$X$450</f>
        <v>66231.48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'[1]Report'!$Z$450+'[1]Report'!$Z$451</f>
        <v>57086.74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'[1]Report'!$S$450+'[1]Report'!$S$451+'[1]Report'!$X$450-'[1]Report'!$Z$450-'[1]Report'!$Z$451</f>
        <v>21586.989999999994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59558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-90476.82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-92948.08000000002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'[1]Report'!$X$461+'[1]Report'!$X$444</f>
        <v>126245.28000000004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'[1]Report'!$X$452</f>
        <v>94125.18000000001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'[1]Report'!$X$427</f>
        <v>22129.50000000001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'[1]Report'!$Z$428</f>
        <v>113571.28999999994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501353.10999999987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'[1]Report'!$Z$427+'[1]Report'!$Z$428+'[1]Report'!$Z$440+'[1]Report'!$Z$444+'[1]Report'!$Z$450+'[1]Report'!$Z$451+'[1]Report'!$Z$452+'[1]Report'!$Z$453+'[1]Report'!$Z$454+'[1]Report'!$Z$455+'[1]Report'!$Z$456+'[1]Report'!$Z$457+'[1]Report'!$Z$461</f>
        <v>501353.10999999987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410876.28999999986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-92948.08000000002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158220.76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59558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4.83</v>
      </c>
      <c r="F42" s="80" t="s">
        <v>136</v>
      </c>
      <c r="G42" s="60">
        <v>3810334293</v>
      </c>
      <c r="H42" s="61">
        <f>G13</f>
        <v>150186.36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126245.28000000004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94125.18000000001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22129.50000000001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113571.28999999994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565815.61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135956.0800000005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547.3120832168672</v>
      </c>
      <c r="E63" s="76">
        <f>E64/117.48</f>
        <v>2828.5811201906718</v>
      </c>
      <c r="F63" s="76">
        <f>F64/12</f>
        <v>6151.2791666666635</v>
      </c>
      <c r="G63" s="77">
        <f>G64/18.26</f>
        <v>8674.583789704271</v>
      </c>
      <c r="H63" s="78">
        <f>H64/0.88</f>
        <v>27384.875000000015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'[1]Report'!$X$439</f>
        <v>822380.1900000003</v>
      </c>
      <c r="E64" s="65">
        <f>'[1]Report'!$X$432+'[1]Report'!$X$433+'[1]Report'!$X$434+'[1]Report'!$X$436+'[1]Report'!$X$437+'[1]Report'!$X$438</f>
        <v>332301.71000000014</v>
      </c>
      <c r="F64" s="65">
        <f>'[1]Report'!$X$422+'[1]Report'!$X$425</f>
        <v>73815.34999999996</v>
      </c>
      <c r="G64" s="72">
        <f>'[1]Report'!$X$448+'[1]Report'!$X$458</f>
        <v>158397.9</v>
      </c>
      <c r="H64" s="68">
        <f>'[1]Report'!$X$427+'[1]Report'!$X$445</f>
        <v>24098.690000000013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'[1]Report'!$Z$431+'[1]Report'!$Z$439+'[1]Report'!$Z$446+'[1]Report'!$Z$447</f>
        <v>755766.1899999998</v>
      </c>
      <c r="E65" s="65">
        <f>'[1]Report'!$Z$429+'[1]Report'!$Z$430+'[1]Report'!$Z$432+'[1]Report'!$Z$433+'[1]Report'!$Z$434+'[1]Report'!$Z$436+'[1]Report'!$Z$437+'[1]Report'!$Z$438+'[1]Report'!$Z$442+'[1]Report'!$Z$443</f>
        <v>309695.13</v>
      </c>
      <c r="F65" s="65">
        <f>'[1]Report'!$Z$422+'[1]Report'!$Z$425+'[1]Report'!$Z$463</f>
        <v>56197.84000000001</v>
      </c>
      <c r="G65" s="69">
        <f>'[1]Report'!$Z$423+'[1]Report'!$Z$424+'[1]Report'!$Z$448+'[1]Report'!$Z$449+'[1]Report'!$Z$458+'[1]Report'!$Z$459+'[1]Report'!$Z$460</f>
        <v>137349.63000000003</v>
      </c>
      <c r="H65" s="69">
        <f>'[1]Report'!$Z$427+'[1]Report'!$Z$440+'[1]Report'!$Z$445</f>
        <v>16028.970000000012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66614.00000000047</v>
      </c>
      <c r="E66" s="76">
        <f>E64-E65</f>
        <v>22606.580000000133</v>
      </c>
      <c r="F66" s="76">
        <f>F64-F65</f>
        <v>17617.50999999995</v>
      </c>
      <c r="G66" s="78">
        <f>G64-G65</f>
        <v>21048.26999999996</v>
      </c>
      <c r="H66" s="78">
        <f>H64-H65</f>
        <v>8069.720000000001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D64+'[1]Report'!$U$431+'[1]Report'!$U$439</f>
        <v>825006.4000000003</v>
      </c>
      <c r="E67" s="70">
        <f>E64+'[1]Report'!$U$432+'[1]Report'!$U$433+'[1]Report'!$U$434+'[1]Report'!$U$436+'[1]Report'!$U$437+'[1]Report'!$U$438</f>
        <v>311949.42000000004</v>
      </c>
      <c r="F67" s="70">
        <f>F64+'[1]Report'!$U$422+'[1]Report'!$U$425</f>
        <v>73686.41999999997</v>
      </c>
      <c r="G67" s="71">
        <f>G64+'[1]Report'!$U$423+'[1]Report'!$U$424+'[1]Report'!$U$448+'[1]Report'!$U$458</f>
        <v>157011.34</v>
      </c>
      <c r="H67" s="71">
        <f>H64+'[1]Report'!$U$445</f>
        <v>24098.690000000013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2626.2099999999627</v>
      </c>
      <c r="E68" s="44">
        <f>E67-E64</f>
        <v>-20352.290000000095</v>
      </c>
      <c r="F68" s="44">
        <f>F67-F64</f>
        <v>-128.92999999999302</v>
      </c>
      <c r="G68" s="44">
        <f>G67-G64</f>
        <v>-1386.5599999999977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11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-19241.570000000123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7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5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'[1]Report'!$X$462</f>
        <v>2688</v>
      </c>
      <c r="D95" s="96">
        <f>'[1]Report'!$Z$462</f>
        <v>2074.4999999999995</v>
      </c>
    </row>
    <row r="96" spans="2:4" ht="12.75">
      <c r="B96" s="95" t="s">
        <v>183</v>
      </c>
      <c r="C96" s="96">
        <f>'[1]Report'!$X$441</f>
        <v>3102.8599999999997</v>
      </c>
      <c r="D96" s="96">
        <f>'[1]Report'!$Z$441</f>
        <v>1922.35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2017-03-30T05:26:00Z</dcterms:modified>
  <cp:category/>
  <cp:version/>
  <cp:contentType/>
  <cp:contentStatus/>
</cp:coreProperties>
</file>