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defaultThemeVersion="124226"/>
  <bookViews>
    <workbookView xWindow="120" yWindow="180" windowWidth="9720" windowHeight="7260" activeTab="2"/>
  </bookViews>
  <sheets>
    <sheet name="Лист1" sheetId="1" r:id="rId1"/>
    <sheet name="Лист2" sheetId="2" r:id="rId2"/>
    <sheet name="2.8." sheetId="3" r:id="rId3"/>
  </sheets>
  <definedNames>
    <definedName name="_Par1769" localSheetId="2">'2.8.'!$A$7</definedName>
    <definedName name="_Par1889" localSheetId="2">'2.8.'!$A$39</definedName>
    <definedName name="_Par1890" localSheetId="2">'2.8.'!$A$40</definedName>
    <definedName name="_Par1904" localSheetId="2">'2.8.'!#REF!</definedName>
    <definedName name="_Par1933" localSheetId="2">'2.8.'!$A$48</definedName>
    <definedName name="_Par1962" localSheetId="2">'2.8.'!$A$53</definedName>
    <definedName name="_Par2005" localSheetId="2">'2.8.'!#REF!</definedName>
    <definedName name="_Par2076" localSheetId="2">'2.8.'!$A$72</definedName>
    <definedName name="_Par2105" localSheetId="2">'2.8.'!$A$77</definedName>
    <definedName name="_Par2129" localSheetId="2">'2.8.'!$A$83</definedName>
    <definedName name="_xlnm.Print_Area" localSheetId="2">'2.8.'!$A$1:$H$97</definedName>
  </definedNames>
  <calcPr calcId="144525"/>
</workbook>
</file>

<file path=xl/calcChain.xml><?xml version="1.0" encoding="utf-8"?>
<calcChain xmlns="http://schemas.openxmlformats.org/spreadsheetml/2006/main">
  <c r="E96" i="3" l="1"/>
  <c r="E95" i="3"/>
  <c r="H63" i="3"/>
  <c r="G63" i="3"/>
  <c r="F63" i="3"/>
  <c r="E63" i="3"/>
  <c r="D63" i="3"/>
  <c r="H42" i="3" l="1"/>
  <c r="G68" i="3"/>
  <c r="G66" i="3"/>
  <c r="F66" i="3"/>
  <c r="E68" i="3"/>
  <c r="E66" i="3"/>
  <c r="H46" i="3"/>
  <c r="H45" i="3"/>
  <c r="H44" i="3"/>
  <c r="H43" i="3"/>
  <c r="H41" i="3"/>
  <c r="G30" i="3"/>
  <c r="G24" i="3" s="1"/>
  <c r="G35" i="3" s="1"/>
  <c r="G18" i="3"/>
  <c r="G19" i="3" s="1"/>
  <c r="G37" i="3" s="1"/>
  <c r="H68" i="3"/>
  <c r="H66" i="3"/>
  <c r="F68" i="3"/>
  <c r="D66" i="3"/>
  <c r="D68" i="3"/>
  <c r="G12" i="3" l="1"/>
  <c r="G38" i="3" s="1"/>
  <c r="H76" i="3"/>
  <c r="F59" i="3"/>
  <c r="H47" i="3"/>
</calcChain>
</file>

<file path=xl/sharedStrings.xml><?xml version="1.0" encoding="utf-8"?>
<sst xmlns="http://schemas.openxmlformats.org/spreadsheetml/2006/main" count="294" uniqueCount="189">
  <si>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</si>
  <si>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</si>
  <si>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</si>
  <si>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</si>
  <si>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</si>
  <si>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</si>
  <si>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</si>
  <si>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</si>
  <si>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</si>
  <si>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</si>
  <si>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</si>
  <si>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</si>
  <si>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</si>
  <si>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</si>
  <si>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</si>
  <si>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</si>
  <si>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</si>
  <si>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</si>
  <si>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</si>
  <si>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</si>
  <si>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</si>
  <si>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</si>
  <si>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</si>
  <si>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</si>
  <si>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</si>
  <si>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</si>
  <si>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</si>
  <si>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</si>
  <si>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</si>
  <si>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</si>
  <si>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</si>
  <si>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</si>
  <si>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</si>
  <si>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</si>
  <si>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</si>
  <si>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</si>
  <si>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</si>
  <si>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</si>
  <si>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</si>
  <si>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</si>
  <si>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</si>
  <si>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</si>
  <si>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</si>
  <si>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</si>
  <si>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</si>
  <si>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</si>
  <si>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</si>
  <si>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</si>
  <si>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</si>
  <si>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</si>
  <si>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</si>
  <si>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</si>
  <si>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</si>
  <si>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</si>
  <si>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</si>
  <si>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</si>
  <si>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</si>
  <si>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</si>
  <si>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</si>
  <si>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</si>
  <si>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</si>
  <si>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</si>
  <si>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</si>
  <si>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</si>
  <si>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</si>
  <si>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</si>
  <si>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</si>
  <si>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</si>
  <si>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</si>
  <si>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</si>
  <si>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</si>
  <si>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</si>
  <si>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</si>
  <si>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</si>
  <si>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</si>
  <si>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</si>
  <si>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</si>
  <si>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</si>
  <si>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</si>
  <si>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</si>
  <si>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</si>
  <si>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</si>
  <si>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</si>
  <si>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</si>
  <si>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</si>
  <si>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</si>
  <si>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</si>
  <si>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</si>
  <si>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</si>
  <si>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</si>
  <si>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</si>
  <si>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</si>
  <si>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</si>
  <si>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</si>
  <si>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</si>
  <si>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</si>
  <si>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</si>
  <si>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</si>
  <si>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</si>
  <si>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</si>
  <si>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</si>
  <si>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</si>
  <si>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</si>
  <si>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</si>
  <si>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</si>
  <si>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</si>
  <si>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</si>
  <si>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</si>
  <si>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</si>
  <si>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</si>
  <si>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</si>
  <si>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</si>
  <si>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</si>
  <si>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</si>
  <si>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</si>
  <si>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</si>
  <si>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</si>
  <si>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</si>
  <si>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</si>
  <si>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</si>
  <si>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</si>
  <si>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</si>
  <si>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</si>
  <si>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</si>
  <si>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Прочие поступления - льготы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</si>
  <si>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</si>
  <si>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</si>
  <si>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</si>
  <si>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</si>
  <si>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</si>
  <si>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</si>
  <si>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</si>
  <si>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</si>
  <si>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</si>
  <si>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</si>
  <si>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</si>
  <si>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</si>
  <si>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</si>
  <si>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</si>
  <si>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</si>
  <si>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</si>
  <si>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</si>
  <si>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</si>
  <si>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</si>
  <si>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</si>
  <si>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</si>
  <si>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Электроэнергия</t>
  </si>
  <si>
    <t>кВт/ч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</si>
  <si>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</si>
  <si>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</si>
  <si>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</si>
  <si>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</si>
  <si>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</si>
  <si>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</si>
  <si>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</si>
  <si>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</si>
  <si>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</si>
  <si>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</si>
  <si>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</si>
  <si>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</si>
  <si>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</si>
  <si>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</si>
  <si>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Отопление (ООО "Слюдянское, ИНН 3810058290)</t>
  </si>
  <si>
    <t>Горячее водоснабжение (ООО "Слюдянское, ИНН 3810058290)</t>
  </si>
  <si>
    <t xml:space="preserve">Холодное водоснабжение (ООО "Акватранс, ИНН </t>
  </si>
  <si>
    <t>Водоотведение (ООО "СТОКИ", ИНН № 3848006686)</t>
  </si>
  <si>
    <t>прочие поступления от юр. лиц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</si>
  <si>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</si>
  <si>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</si>
  <si>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</si>
  <si>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</si>
  <si>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</si>
  <si>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</si>
  <si>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</si>
  <si>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</si>
  <si>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</si>
  <si>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</si>
  <si>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</si>
  <si>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</si>
  <si>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</si>
  <si>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Начислено</t>
  </si>
  <si>
    <t>Оплачено</t>
  </si>
  <si>
    <t>ХВС повышающий коэффициент прямой договор</t>
  </si>
  <si>
    <t>ГВС повышающий коэффициент прямой договор</t>
  </si>
  <si>
    <t>кв. с 1 по 8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</si>
  <si>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ул. ФРУНЗЕ, д. 16                                                                                                                                                                         за 2017  год</t>
  </si>
  <si>
    <t>остаток на нач.года с 2016 года (оплата)</t>
  </si>
  <si>
    <t>остаток на конец года</t>
  </si>
  <si>
    <t>кв.1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</si>
</sst>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name val="Arial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Times New Roman"/>
      <family val="1"/>
      <charset val="204"/>
    </font>
    <font>
      <b/>
      <sz val="10"/>
      <name val="Arial"/>
      <family val="2"/>
      <charset val="204"/>
    </font>
    <font>
      <b/>
      <sz val="11"/>
      <name val="Arial"/>
      <family val="2"/>
      <charset val="204"/>
    </font>
    <font>
      <sz val="8"/>
      <name val="Arial"/>
      <family val="2"/>
      <charset val="204"/>
    </font>
    <font>
      <sz val="9"/>
      <name val="Arial"/>
      <family val="2"/>
      <charset val="204"/>
    </font>
    <font>
      <b/>
      <sz val="8"/>
      <name val="Arial"/>
      <family val="2"/>
      <charset val="204"/>
    </font>
    <font>
      <b/>
      <i/>
      <sz val="10"/>
      <name val="Arial"/>
      <family val="2"/>
      <charset val="204"/>
    </font>
    <font>
      <b/>
      <i/>
      <sz val="7"/>
      <name val="Arial"/>
      <family val="2"/>
      <charset val="204"/>
    </font>
    <font>
      <sz val="7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B0F0"/>
        <bgColor indexed="64"/>
      </patternFill>
    </fill>
  </fills>
  <borders count="40">
    <border>
      <left/>
      <right/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 style="medium">
        <color indexed="8"/>
      </left>
      <right/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2">
    <xf numFmtId="0" fontId="0" fillId="0" borderId="0" xfId="0"/>
    <xf numFmtId="0" fontId="1" fillId="0" borderId="0" xfId="0" applyFont="1" applyAlignment="1">
      <alignment horizontal="justify"/>
    </xf>
    <xf numFmtId="0" fontId="1" fillId="0" borderId="0" xfId="0" applyFont="1"/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1" xfId="0" applyFont="1" applyBorder="1" applyAlignment="1">
      <alignment horizontal="justify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14" fontId="1" fillId="0" borderId="1" xfId="0" applyNumberFormat="1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wrapText="1"/>
    </xf>
    <xf numFmtId="0" fontId="1" fillId="0" borderId="1" xfId="0" applyFont="1" applyBorder="1" applyAlignment="1">
      <alignment horizontal="left" vertical="top" wrapText="1"/>
    </xf>
    <xf numFmtId="2" fontId="4" fillId="0" borderId="1" xfId="0" applyNumberFormat="1" applyFont="1" applyBorder="1" applyAlignment="1">
      <alignment wrapText="1"/>
    </xf>
    <xf numFmtId="0" fontId="6" fillId="0" borderId="1" xfId="0" applyNumberFormat="1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4" fillId="0" borderId="3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1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1" fillId="0" borderId="9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wrapText="1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49" fontId="1" fillId="0" borderId="1" xfId="0" applyNumberFormat="1" applyFont="1" applyBorder="1" applyAlignment="1">
      <alignment vertical="top" wrapText="1"/>
    </xf>
    <xf numFmtId="49" fontId="6" fillId="0" borderId="1" xfId="0" applyNumberFormat="1" applyFont="1" applyBorder="1" applyAlignment="1">
      <alignment vertical="top" wrapText="1"/>
    </xf>
    <xf numFmtId="0" fontId="6" fillId="0" borderId="4" xfId="0" applyFont="1" applyBorder="1" applyAlignment="1">
      <alignment horizontal="center" vertical="top" wrapText="1"/>
    </xf>
    <xf numFmtId="14" fontId="1" fillId="0" borderId="2" xfId="0" applyNumberFormat="1" applyFont="1" applyBorder="1" applyAlignment="1">
      <alignment vertical="top" wrapText="1"/>
    </xf>
    <xf numFmtId="14" fontId="1" fillId="0" borderId="15" xfId="0" applyNumberFormat="1" applyFont="1" applyBorder="1" applyAlignment="1">
      <alignment vertical="top" wrapText="1"/>
    </xf>
    <xf numFmtId="0" fontId="9" fillId="0" borderId="9" xfId="0" applyFont="1" applyBorder="1" applyAlignment="1">
      <alignment horizontal="center" vertical="top" wrapText="1"/>
    </xf>
    <xf numFmtId="0" fontId="9" fillId="0" borderId="5" xfId="0" applyFont="1" applyBorder="1" applyAlignment="1">
      <alignment horizontal="center" vertical="top" wrapText="1"/>
    </xf>
    <xf numFmtId="0" fontId="9" fillId="0" borderId="4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 wrapText="1"/>
    </xf>
    <xf numFmtId="0" fontId="6" fillId="0" borderId="9" xfId="0" applyFont="1" applyBorder="1" applyAlignment="1">
      <alignment vertical="top" wrapText="1"/>
    </xf>
    <xf numFmtId="0" fontId="4" fillId="0" borderId="9" xfId="0" applyFont="1" applyBorder="1" applyAlignment="1">
      <alignment wrapText="1"/>
    </xf>
    <xf numFmtId="0" fontId="1" fillId="0" borderId="16" xfId="0" applyFont="1" applyBorder="1" applyAlignment="1">
      <alignment vertical="top" wrapText="1"/>
    </xf>
    <xf numFmtId="0" fontId="1" fillId="0" borderId="17" xfId="0" applyFont="1" applyBorder="1" applyAlignment="1">
      <alignment horizontal="center" vertical="top" wrapText="1"/>
    </xf>
    <xf numFmtId="2" fontId="1" fillId="0" borderId="2" xfId="0" applyNumberFormat="1" applyFont="1" applyBorder="1" applyAlignment="1">
      <alignment vertical="top" wrapText="1"/>
    </xf>
    <xf numFmtId="0" fontId="0" fillId="0" borderId="0" xfId="0" applyFill="1"/>
    <xf numFmtId="0" fontId="1" fillId="0" borderId="2" xfId="0" applyFont="1" applyFill="1" applyBorder="1" applyAlignment="1">
      <alignment vertical="top" wrapText="1"/>
    </xf>
    <xf numFmtId="2" fontId="1" fillId="0" borderId="2" xfId="0" applyNumberFormat="1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vertical="top" wrapText="1"/>
    </xf>
    <xf numFmtId="0" fontId="1" fillId="0" borderId="18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 wrapText="1"/>
    </xf>
    <xf numFmtId="0" fontId="4" fillId="0" borderId="18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vertical="top" wrapText="1"/>
    </xf>
    <xf numFmtId="0" fontId="1" fillId="0" borderId="19" xfId="0" applyFont="1" applyFill="1" applyBorder="1" applyAlignment="1">
      <alignment vertical="top" wrapText="1"/>
    </xf>
    <xf numFmtId="0" fontId="1" fillId="0" borderId="20" xfId="0" applyFont="1" applyFill="1" applyBorder="1" applyAlignment="1">
      <alignment vertical="top" wrapText="1"/>
    </xf>
    <xf numFmtId="0" fontId="5" fillId="0" borderId="2" xfId="0" applyFont="1" applyFill="1" applyBorder="1" applyAlignment="1">
      <alignment vertical="top" wrapText="1"/>
    </xf>
    <xf numFmtId="0" fontId="1" fillId="0" borderId="21" xfId="0" applyFont="1" applyFill="1" applyBorder="1" applyAlignment="1">
      <alignment vertical="top" wrapText="1"/>
    </xf>
    <xf numFmtId="2" fontId="3" fillId="2" borderId="8" xfId="0" applyNumberFormat="1" applyFont="1" applyFill="1" applyBorder="1"/>
    <xf numFmtId="0" fontId="4" fillId="2" borderId="15" xfId="0" applyFont="1" applyFill="1" applyBorder="1" applyAlignment="1">
      <alignment wrapText="1"/>
    </xf>
    <xf numFmtId="0" fontId="4" fillId="2" borderId="1" xfId="0" applyFont="1" applyFill="1" applyBorder="1" applyAlignment="1">
      <alignment wrapText="1"/>
    </xf>
    <xf numFmtId="2" fontId="4" fillId="3" borderId="1" xfId="0" applyNumberFormat="1" applyFont="1" applyFill="1" applyBorder="1" applyAlignment="1">
      <alignment wrapText="1"/>
    </xf>
    <xf numFmtId="0" fontId="8" fillId="0" borderId="1" xfId="0" applyFont="1" applyBorder="1" applyAlignment="1">
      <alignment horizontal="center" vertical="top" wrapText="1"/>
    </xf>
    <xf numFmtId="0" fontId="4" fillId="2" borderId="22" xfId="0" applyFont="1" applyFill="1" applyBorder="1" applyAlignment="1">
      <alignment wrapText="1"/>
    </xf>
    <xf numFmtId="0" fontId="4" fillId="2" borderId="2" xfId="0" applyFont="1" applyFill="1" applyBorder="1" applyAlignment="1">
      <alignment wrapText="1"/>
    </xf>
    <xf numFmtId="0" fontId="4" fillId="2" borderId="18" xfId="0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0" fontId="4" fillId="2" borderId="9" xfId="0" applyFont="1" applyFill="1" applyBorder="1"/>
    <xf numFmtId="2" fontId="2" fillId="0" borderId="1" xfId="0" applyNumberFormat="1" applyFont="1" applyFill="1" applyBorder="1" applyAlignment="1">
      <alignment wrapText="1"/>
    </xf>
    <xf numFmtId="0" fontId="6" fillId="2" borderId="1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vertical="top" wrapText="1"/>
    </xf>
    <xf numFmtId="0" fontId="4" fillId="3" borderId="1" xfId="0" applyFont="1" applyFill="1" applyBorder="1" applyAlignment="1">
      <alignment wrapText="1"/>
    </xf>
    <xf numFmtId="0" fontId="4" fillId="3" borderId="6" xfId="0" applyFont="1" applyFill="1" applyBorder="1" applyAlignment="1">
      <alignment wrapText="1"/>
    </xf>
    <xf numFmtId="0" fontId="4" fillId="3" borderId="2" xfId="0" applyFont="1" applyFill="1" applyBorder="1" applyAlignment="1">
      <alignment wrapText="1"/>
    </xf>
    <xf numFmtId="0" fontId="1" fillId="0" borderId="0" xfId="0" applyFont="1" applyBorder="1" applyAlignment="1">
      <alignment vertical="top" wrapText="1"/>
    </xf>
    <xf numFmtId="0" fontId="6" fillId="0" borderId="19" xfId="0" applyFont="1" applyFill="1" applyBorder="1" applyAlignment="1">
      <alignment vertical="top" wrapText="1"/>
    </xf>
    <xf numFmtId="0" fontId="11" fillId="0" borderId="19" xfId="0" applyFont="1" applyFill="1" applyBorder="1" applyAlignment="1">
      <alignment vertical="top" wrapText="1"/>
    </xf>
    <xf numFmtId="0" fontId="4" fillId="2" borderId="2" xfId="0" applyFont="1" applyFill="1" applyBorder="1" applyAlignment="1">
      <alignment vertical="top" wrapText="1"/>
    </xf>
    <xf numFmtId="0" fontId="1" fillId="0" borderId="9" xfId="0" applyFont="1" applyFill="1" applyBorder="1" applyAlignment="1">
      <alignment vertical="top" wrapText="1"/>
    </xf>
    <xf numFmtId="0" fontId="1" fillId="0" borderId="22" xfId="0" applyFont="1" applyFill="1" applyBorder="1" applyAlignment="1">
      <alignment vertical="top" wrapText="1"/>
    </xf>
    <xf numFmtId="4" fontId="4" fillId="2" borderId="9" xfId="0" applyNumberFormat="1" applyFont="1" applyFill="1" applyBorder="1" applyAlignment="1">
      <alignment horizontal="right" vertical="top" wrapText="1"/>
    </xf>
    <xf numFmtId="4" fontId="4" fillId="2" borderId="23" xfId="0" applyNumberFormat="1" applyFont="1" applyFill="1" applyBorder="1" applyAlignment="1">
      <alignment horizontal="right" vertical="top" wrapText="1"/>
    </xf>
    <xf numFmtId="4" fontId="4" fillId="3" borderId="15" xfId="0" applyNumberFormat="1" applyFont="1" applyFill="1" applyBorder="1" applyAlignment="1">
      <alignment wrapText="1"/>
    </xf>
    <xf numFmtId="4" fontId="1" fillId="0" borderId="2" xfId="0" applyNumberFormat="1" applyFont="1" applyFill="1" applyBorder="1" applyAlignment="1">
      <alignment vertical="top" wrapText="1"/>
    </xf>
    <xf numFmtId="4" fontId="4" fillId="3" borderId="9" xfId="0" applyNumberFormat="1" applyFont="1" applyFill="1" applyBorder="1" applyAlignment="1">
      <alignment horizontal="right" vertical="top" wrapText="1"/>
    </xf>
    <xf numFmtId="4" fontId="4" fillId="2" borderId="15" xfId="0" applyNumberFormat="1" applyFont="1" applyFill="1" applyBorder="1" applyAlignment="1">
      <alignment wrapText="1"/>
    </xf>
    <xf numFmtId="4" fontId="4" fillId="0" borderId="1" xfId="0" applyNumberFormat="1" applyFont="1" applyFill="1" applyBorder="1" applyAlignment="1">
      <alignment vertical="top" wrapText="1"/>
    </xf>
    <xf numFmtId="2" fontId="4" fillId="2" borderId="1" xfId="0" applyNumberFormat="1" applyFont="1" applyFill="1" applyBorder="1" applyAlignment="1">
      <alignment wrapText="1"/>
    </xf>
    <xf numFmtId="4" fontId="4" fillId="2" borderId="1" xfId="0" applyNumberFormat="1" applyFont="1" applyFill="1" applyBorder="1" applyAlignment="1">
      <alignment wrapText="1"/>
    </xf>
    <xf numFmtId="2" fontId="4" fillId="2" borderId="2" xfId="0" applyNumberFormat="1" applyFont="1" applyFill="1" applyBorder="1" applyAlignment="1">
      <alignment vertical="top" wrapText="1"/>
    </xf>
    <xf numFmtId="0" fontId="15" fillId="0" borderId="39" xfId="0" applyFont="1" applyFill="1" applyBorder="1" applyAlignment="1">
      <alignment vertical="top" wrapText="1"/>
    </xf>
    <xf numFmtId="0" fontId="0" fillId="4" borderId="39" xfId="0" applyFill="1" applyBorder="1" applyAlignment="1">
      <alignment wrapText="1"/>
    </xf>
    <xf numFmtId="0" fontId="0" fillId="4" borderId="39" xfId="0" applyFill="1" applyBorder="1"/>
    <xf numFmtId="0" fontId="12" fillId="0" borderId="39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4" fillId="0" borderId="39" xfId="0" applyFont="1" applyBorder="1" applyAlignment="1">
      <alignment vertical="center" wrapText="1"/>
    </xf>
    <xf numFmtId="0" fontId="4" fillId="0" borderId="39" xfId="0" applyFont="1" applyBorder="1" applyAlignment="1">
      <alignment vertical="center"/>
    </xf>
    <xf numFmtId="0" fontId="1" fillId="0" borderId="39" xfId="0" applyFont="1" applyBorder="1" applyAlignment="1">
      <alignment horizontal="center" vertical="center" wrapText="1"/>
    </xf>
    <xf numFmtId="0" fontId="0" fillId="0" borderId="39" xfId="0" applyFill="1" applyBorder="1"/>
    <xf numFmtId="0" fontId="1" fillId="5" borderId="1" xfId="0" applyFont="1" applyFill="1" applyBorder="1" applyAlignment="1">
      <alignment vertical="top" wrapText="1"/>
    </xf>
    <xf numFmtId="0" fontId="1" fillId="5" borderId="1" xfId="0" applyFont="1" applyFill="1" applyBorder="1" applyAlignment="1">
      <alignment horizontal="center" vertical="top" wrapText="1"/>
    </xf>
    <xf numFmtId="0" fontId="4" fillId="5" borderId="2" xfId="0" applyFont="1" applyFill="1" applyBorder="1" applyAlignment="1">
      <alignment wrapText="1"/>
    </xf>
    <xf numFmtId="0" fontId="1" fillId="6" borderId="1" xfId="0" applyFont="1" applyFill="1" applyBorder="1" applyAlignment="1">
      <alignment vertical="top" wrapText="1"/>
    </xf>
    <xf numFmtId="0" fontId="1" fillId="6" borderId="1" xfId="0" applyFont="1" applyFill="1" applyBorder="1" applyAlignment="1">
      <alignment horizontal="center" vertical="top" wrapText="1"/>
    </xf>
    <xf numFmtId="0" fontId="1" fillId="6" borderId="2" xfId="0" applyFont="1" applyFill="1" applyBorder="1" applyAlignment="1">
      <alignment vertical="top" wrapText="1"/>
    </xf>
    <xf numFmtId="0" fontId="1" fillId="6" borderId="6" xfId="0" applyFont="1" applyFill="1" applyBorder="1" applyAlignment="1">
      <alignment vertical="top" wrapText="1"/>
    </xf>
    <xf numFmtId="0" fontId="6" fillId="6" borderId="1" xfId="0" applyFont="1" applyFill="1" applyBorder="1" applyAlignment="1">
      <alignment vertical="top" wrapText="1"/>
    </xf>
    <xf numFmtId="0" fontId="9" fillId="0" borderId="4" xfId="0" applyFont="1" applyBorder="1" applyAlignment="1">
      <alignment horizontal="center" vertical="top" wrapText="1"/>
    </xf>
    <xf numFmtId="0" fontId="9" fillId="0" borderId="7" xfId="0" applyFont="1" applyBorder="1" applyAlignment="1">
      <alignment horizontal="center" vertical="top" wrapText="1"/>
    </xf>
    <xf numFmtId="0" fontId="9" fillId="0" borderId="8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25" xfId="0" applyFont="1" applyFill="1" applyBorder="1" applyAlignment="1">
      <alignment horizontal="center" vertical="top" wrapText="1"/>
    </xf>
    <xf numFmtId="0" fontId="1" fillId="0" borderId="20" xfId="0" applyFont="1" applyFill="1" applyBorder="1" applyAlignment="1">
      <alignment horizontal="center" vertical="top" wrapText="1"/>
    </xf>
    <xf numFmtId="0" fontId="4" fillId="0" borderId="29" xfId="0" applyFont="1" applyBorder="1" applyAlignment="1">
      <alignment vertical="top" wrapText="1"/>
    </xf>
    <xf numFmtId="0" fontId="4" fillId="0" borderId="30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1" xfId="0" applyFont="1" applyBorder="1" applyAlignment="1">
      <alignment vertical="top" wrapText="1"/>
    </xf>
    <xf numFmtId="0" fontId="4" fillId="0" borderId="25" xfId="0" applyFont="1" applyBorder="1" applyAlignment="1">
      <alignment vertical="top" wrapText="1"/>
    </xf>
    <xf numFmtId="0" fontId="4" fillId="0" borderId="24" xfId="0" applyFont="1" applyBorder="1" applyAlignment="1">
      <alignment vertical="top" wrapText="1"/>
    </xf>
    <xf numFmtId="0" fontId="1" fillId="0" borderId="25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4" fillId="0" borderId="25" xfId="0" applyFont="1" applyFill="1" applyBorder="1" applyAlignment="1">
      <alignment vertical="top" wrapText="1"/>
    </xf>
    <xf numFmtId="0" fontId="4" fillId="0" borderId="24" xfId="0" applyFont="1" applyFill="1" applyBorder="1" applyAlignment="1">
      <alignment vertical="top" wrapText="1"/>
    </xf>
    <xf numFmtId="0" fontId="4" fillId="0" borderId="20" xfId="0" applyFont="1" applyFill="1" applyBorder="1" applyAlignment="1">
      <alignment vertical="top" wrapText="1"/>
    </xf>
    <xf numFmtId="0" fontId="2" fillId="0" borderId="0" xfId="0" applyFont="1" applyAlignment="1">
      <alignment horizontal="center" wrapText="1"/>
    </xf>
    <xf numFmtId="14" fontId="1" fillId="0" borderId="11" xfId="0" applyNumberFormat="1" applyFont="1" applyBorder="1" applyAlignment="1">
      <alignment horizontal="right" vertical="top" wrapText="1"/>
    </xf>
    <xf numFmtId="14" fontId="1" fillId="0" borderId="32" xfId="0" applyNumberFormat="1" applyFont="1" applyBorder="1" applyAlignment="1">
      <alignment horizontal="right" vertical="top" wrapText="1"/>
    </xf>
    <xf numFmtId="14" fontId="1" fillId="0" borderId="33" xfId="0" applyNumberFormat="1" applyFont="1" applyBorder="1" applyAlignment="1">
      <alignment horizontal="right" vertical="top" wrapText="1"/>
    </xf>
    <xf numFmtId="14" fontId="1" fillId="0" borderId="29" xfId="0" applyNumberFormat="1" applyFont="1" applyBorder="1" applyAlignment="1">
      <alignment horizontal="right" vertical="top" wrapText="1"/>
    </xf>
    <xf numFmtId="14" fontId="1" fillId="0" borderId="30" xfId="0" applyNumberFormat="1" applyFont="1" applyBorder="1" applyAlignment="1">
      <alignment horizontal="right" vertical="top" wrapText="1"/>
    </xf>
    <xf numFmtId="14" fontId="1" fillId="0" borderId="31" xfId="0" applyNumberFormat="1" applyFont="1" applyBorder="1" applyAlignment="1">
      <alignment horizontal="right" vertical="top" wrapText="1"/>
    </xf>
    <xf numFmtId="0" fontId="1" fillId="0" borderId="3" xfId="0" applyFont="1" applyBorder="1" applyAlignment="1">
      <alignment horizontal="right" vertical="top" wrapText="1"/>
    </xf>
    <xf numFmtId="0" fontId="1" fillId="0" borderId="7" xfId="0" applyFont="1" applyBorder="1" applyAlignment="1">
      <alignment horizontal="right" vertical="top" wrapText="1"/>
    </xf>
    <xf numFmtId="0" fontId="1" fillId="0" borderId="8" xfId="0" applyFont="1" applyBorder="1" applyAlignment="1">
      <alignment horizontal="right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37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top" wrapText="1"/>
    </xf>
    <xf numFmtId="0" fontId="1" fillId="0" borderId="33" xfId="0" applyFont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1" fillId="6" borderId="26" xfId="0" applyFont="1" applyFill="1" applyBorder="1" applyAlignment="1">
      <alignment horizontal="center" vertical="top" wrapText="1"/>
    </xf>
    <xf numFmtId="0" fontId="1" fillId="6" borderId="27" xfId="0" applyFont="1" applyFill="1" applyBorder="1" applyAlignment="1">
      <alignment horizontal="center" vertical="top" wrapText="1"/>
    </xf>
    <xf numFmtId="0" fontId="1" fillId="6" borderId="28" xfId="0" applyFont="1" applyFill="1" applyBorder="1" applyAlignment="1">
      <alignment horizontal="center" vertical="top" wrapText="1"/>
    </xf>
    <xf numFmtId="0" fontId="1" fillId="5" borderId="25" xfId="0" applyFont="1" applyFill="1" applyBorder="1" applyAlignment="1">
      <alignment horizontal="center" vertical="top" wrapText="1"/>
    </xf>
    <xf numFmtId="0" fontId="1" fillId="5" borderId="24" xfId="0" applyFont="1" applyFill="1" applyBorder="1" applyAlignment="1">
      <alignment horizontal="center" vertical="top" wrapText="1"/>
    </xf>
    <xf numFmtId="0" fontId="1" fillId="5" borderId="20" xfId="0" applyFont="1" applyFill="1" applyBorder="1" applyAlignment="1">
      <alignment horizontal="center" vertical="top" wrapText="1"/>
    </xf>
    <xf numFmtId="0" fontId="4" fillId="5" borderId="25" xfId="0" applyFont="1" applyFill="1" applyBorder="1" applyAlignment="1">
      <alignment horizontal="center" wrapText="1"/>
    </xf>
    <xf numFmtId="0" fontId="4" fillId="5" borderId="24" xfId="0" applyFont="1" applyFill="1" applyBorder="1" applyAlignment="1">
      <alignment horizontal="center" wrapText="1"/>
    </xf>
    <xf numFmtId="0" fontId="4" fillId="5" borderId="20" xfId="0" applyFont="1" applyFill="1" applyBorder="1" applyAlignment="1">
      <alignment horizontal="center" wrapText="1"/>
    </xf>
    <xf numFmtId="0" fontId="1" fillId="6" borderId="25" xfId="0" applyFont="1" applyFill="1" applyBorder="1" applyAlignment="1">
      <alignment horizontal="center" vertical="top" wrapText="1"/>
    </xf>
    <xf numFmtId="0" fontId="1" fillId="6" borderId="24" xfId="0" applyFont="1" applyFill="1" applyBorder="1" applyAlignment="1">
      <alignment horizontal="center" vertical="top" wrapText="1"/>
    </xf>
    <xf numFmtId="0" fontId="1" fillId="6" borderId="20" xfId="0" applyFont="1" applyFill="1" applyBorder="1" applyAlignment="1">
      <alignment horizontal="center" vertical="top" wrapText="1"/>
    </xf>
    <xf numFmtId="0" fontId="1" fillId="6" borderId="29" xfId="0" applyFont="1" applyFill="1" applyBorder="1" applyAlignment="1">
      <alignment horizontal="center" vertical="top" wrapText="1"/>
    </xf>
    <xf numFmtId="0" fontId="1" fillId="6" borderId="30" xfId="0" applyFont="1" applyFill="1" applyBorder="1" applyAlignment="1">
      <alignment horizontal="center" vertical="top" wrapText="1"/>
    </xf>
    <xf numFmtId="0" fontId="1" fillId="6" borderId="31" xfId="0" applyFont="1" applyFill="1" applyBorder="1" applyAlignment="1">
      <alignment horizontal="center" vertical="top" wrapText="1"/>
    </xf>
    <xf numFmtId="0" fontId="4" fillId="0" borderId="20" xfId="0" applyFont="1" applyBorder="1" applyAlignment="1">
      <alignment vertical="top" wrapText="1"/>
    </xf>
    <xf numFmtId="0" fontId="4" fillId="0" borderId="1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0" borderId="22" xfId="0" applyFont="1" applyBorder="1" applyAlignment="1">
      <alignment horizontal="center" wrapText="1"/>
    </xf>
    <xf numFmtId="0" fontId="1" fillId="0" borderId="34" xfId="0" applyFont="1" applyFill="1" applyBorder="1" applyAlignment="1">
      <alignment horizontal="center" vertical="top" wrapText="1"/>
    </xf>
    <xf numFmtId="0" fontId="1" fillId="0" borderId="36" xfId="0" applyFont="1" applyFill="1" applyBorder="1" applyAlignment="1">
      <alignment horizontal="center" vertical="top" wrapText="1"/>
    </xf>
    <xf numFmtId="0" fontId="13" fillId="0" borderId="38" xfId="0" applyFont="1" applyBorder="1" applyAlignment="1">
      <alignment horizontal="center" vertical="justify" wrapText="1"/>
    </xf>
    <xf numFmtId="0" fontId="1" fillId="0" borderId="34" xfId="0" applyFont="1" applyBorder="1" applyAlignment="1">
      <alignment horizontal="center" vertical="top" wrapText="1"/>
    </xf>
    <xf numFmtId="0" fontId="1" fillId="0" borderId="35" xfId="0" applyFont="1" applyBorder="1" applyAlignment="1">
      <alignment horizontal="center" vertical="top" wrapText="1"/>
    </xf>
    <xf numFmtId="0" fontId="1" fillId="0" borderId="36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left" vertical="top" wrapText="1"/>
    </xf>
    <xf numFmtId="0" fontId="4" fillId="0" borderId="25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4:G11"/>
  <sheetViews>
    <sheetView workbookViewId="0">
      <selection activeCell="C38" sqref="C38"/>
    </sheetView>
  </sheetViews>
  <sheetFormatPr defaultRowHeight="12.75" x14ac:dyDescent="0.2"/>
  <sheetData>
    <row r="4" spans="5:7" x14ac:dyDescent="0.2">
      <c r="G4">
        <v>1</v>
      </c>
    </row>
    <row r="5" spans="5:7" x14ac:dyDescent="0.2">
      <c r="G5">
        <v>2</v>
      </c>
    </row>
    <row r="6" spans="5:7" x14ac:dyDescent="0.2">
      <c r="G6">
        <v>3</v>
      </c>
    </row>
    <row r="7" spans="5:7" x14ac:dyDescent="0.2">
      <c r="E7">
        <v>6</v>
      </c>
      <c r="G7">
        <v>4</v>
      </c>
    </row>
    <row r="8" spans="5:7" x14ac:dyDescent="0.2">
      <c r="E8">
        <v>5</v>
      </c>
      <c r="G8">
        <v>5</v>
      </c>
    </row>
    <row r="9" spans="5:7" x14ac:dyDescent="0.2">
      <c r="E9">
        <v>4</v>
      </c>
      <c r="G9">
        <v>6</v>
      </c>
    </row>
    <row r="10" spans="5:7" x14ac:dyDescent="0.2">
      <c r="E10">
        <v>2</v>
      </c>
      <c r="G10">
        <v>9</v>
      </c>
    </row>
    <row r="11" spans="5:7" x14ac:dyDescent="0.2">
      <c r="E11">
        <v>1</v>
      </c>
    </row>
  </sheetData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6"/>
  <sheetViews>
    <sheetView tabSelected="1" view="pageBreakPreview" topLeftCell="A76" zoomScaleNormal="100" workbookViewId="0">
      <selection activeCell="H78" sqref="H78"/>
    </sheetView>
  </sheetViews>
  <sheetFormatPr defaultRowHeight="12.75" x14ac:dyDescent="0.2"/>
  <cols>
    <col min="1" max="1" width="31.28515625" customWidth="1"/>
    <col min="2" max="2" width="13.42578125" customWidth="1"/>
    <col min="4" max="4" width="21.28515625" customWidth="1"/>
    <col min="5" max="5" width="13" customWidth="1"/>
    <col min="6" max="6" width="13.7109375" customWidth="1"/>
    <col min="7" max="7" width="14.7109375" customWidth="1"/>
    <col min="8" max="8" width="15" customWidth="1"/>
  </cols>
  <sheetData>
    <row r="1" spans="1:8" ht="62.25" customHeight="1" x14ac:dyDescent="0.25">
      <c r="A1" s="129" t="s">
        <v>185</v>
      </c>
      <c r="B1" s="129"/>
      <c r="C1" s="129"/>
      <c r="D1" s="129"/>
      <c r="E1" s="129"/>
      <c r="F1" s="129"/>
      <c r="G1" s="129"/>
      <c r="H1" s="129"/>
    </row>
    <row r="2" spans="1:8" ht="13.5" thickBot="1" x14ac:dyDescent="0.25">
      <c r="A2" s="1"/>
    </row>
    <row r="3" spans="1:8" ht="26.25" thickBot="1" x14ac:dyDescent="0.25">
      <c r="A3" s="7" t="s">
        <v>0</v>
      </c>
      <c r="B3" s="8" t="s">
        <v>1</v>
      </c>
      <c r="C3" s="33" t="s">
        <v>2</v>
      </c>
      <c r="D3" s="139"/>
      <c r="E3" s="140"/>
      <c r="F3" s="141"/>
      <c r="G3" s="8" t="s">
        <v>4</v>
      </c>
      <c r="H3" s="9"/>
    </row>
    <row r="4" spans="1:8" ht="51.75" thickBot="1" x14ac:dyDescent="0.25">
      <c r="A4" s="4" t="s">
        <v>6</v>
      </c>
      <c r="B4" s="4" t="s">
        <v>7</v>
      </c>
      <c r="C4" s="3"/>
      <c r="D4" s="130"/>
      <c r="E4" s="131"/>
      <c r="F4" s="132"/>
      <c r="G4" s="10">
        <v>43190</v>
      </c>
      <c r="H4" s="5"/>
    </row>
    <row r="5" spans="1:8" ht="39" thickBot="1" x14ac:dyDescent="0.25">
      <c r="A5" s="4" t="s">
        <v>9</v>
      </c>
      <c r="B5" s="4" t="s">
        <v>10</v>
      </c>
      <c r="C5" s="3"/>
      <c r="D5" s="133"/>
      <c r="E5" s="134"/>
      <c r="F5" s="135"/>
      <c r="G5" s="34">
        <v>42736</v>
      </c>
      <c r="H5" s="34"/>
    </row>
    <row r="6" spans="1:8" ht="39" thickBot="1" x14ac:dyDescent="0.25">
      <c r="A6" s="4" t="s">
        <v>11</v>
      </c>
      <c r="B6" s="4" t="s">
        <v>12</v>
      </c>
      <c r="C6" s="3"/>
      <c r="D6" s="136"/>
      <c r="E6" s="137"/>
      <c r="F6" s="138"/>
      <c r="G6" s="35">
        <v>43100</v>
      </c>
      <c r="H6" s="5"/>
    </row>
    <row r="7" spans="1:8" ht="38.25" customHeight="1" thickBot="1" x14ac:dyDescent="0.25">
      <c r="A7" s="118" t="s">
        <v>13</v>
      </c>
      <c r="B7" s="119"/>
      <c r="C7" s="119"/>
      <c r="D7" s="120"/>
      <c r="E7" s="120"/>
      <c r="F7" s="120"/>
      <c r="G7" s="119"/>
      <c r="H7" s="121"/>
    </row>
    <row r="8" spans="1:8" ht="33" customHeight="1" thickBot="1" x14ac:dyDescent="0.25">
      <c r="A8" s="39" t="s">
        <v>0</v>
      </c>
      <c r="B8" s="38" t="s">
        <v>1</v>
      </c>
      <c r="C8" s="40" t="s">
        <v>2</v>
      </c>
      <c r="D8" s="111" t="s">
        <v>3</v>
      </c>
      <c r="E8" s="112"/>
      <c r="F8" s="113"/>
      <c r="G8" s="36" t="s">
        <v>154</v>
      </c>
      <c r="H8" s="37" t="s">
        <v>5</v>
      </c>
    </row>
    <row r="9" spans="1:8" ht="39" customHeight="1" thickBot="1" x14ac:dyDescent="0.25">
      <c r="A9" s="4" t="s">
        <v>14</v>
      </c>
      <c r="B9" s="4" t="s">
        <v>15</v>
      </c>
      <c r="C9" s="3" t="s">
        <v>16</v>
      </c>
      <c r="D9" s="142" t="s">
        <v>15</v>
      </c>
      <c r="E9" s="140"/>
      <c r="F9" s="143"/>
      <c r="G9" s="22">
        <v>0</v>
      </c>
      <c r="H9" s="5"/>
    </row>
    <row r="10" spans="1:8" ht="39" customHeight="1" thickBot="1" x14ac:dyDescent="0.25">
      <c r="A10" s="4" t="s">
        <v>17</v>
      </c>
      <c r="B10" s="4" t="s">
        <v>18</v>
      </c>
      <c r="C10" s="3" t="s">
        <v>16</v>
      </c>
      <c r="D10" s="142" t="s">
        <v>18</v>
      </c>
      <c r="E10" s="140"/>
      <c r="F10" s="143"/>
      <c r="G10" s="62">
        <v>-57098.89</v>
      </c>
      <c r="H10" s="5"/>
    </row>
    <row r="11" spans="1:8" ht="39" customHeight="1" thickBot="1" x14ac:dyDescent="0.25">
      <c r="A11" s="4" t="s">
        <v>19</v>
      </c>
      <c r="B11" s="4" t="s">
        <v>20</v>
      </c>
      <c r="C11" s="3" t="s">
        <v>16</v>
      </c>
      <c r="D11" s="142" t="s">
        <v>20</v>
      </c>
      <c r="E11" s="140"/>
      <c r="F11" s="143"/>
      <c r="G11" s="89">
        <v>67139.41</v>
      </c>
      <c r="H11" s="48"/>
    </row>
    <row r="12" spans="1:8" ht="51.75" customHeight="1" thickBot="1" x14ac:dyDescent="0.25">
      <c r="A12" s="4" t="s">
        <v>21</v>
      </c>
      <c r="B12" s="74" t="s">
        <v>22</v>
      </c>
      <c r="C12" s="3" t="s">
        <v>16</v>
      </c>
      <c r="D12" s="147" t="s">
        <v>23</v>
      </c>
      <c r="E12" s="148"/>
      <c r="F12" s="149"/>
      <c r="G12" s="90">
        <f>G13+G14+G20+G21+G22+G23+G31</f>
        <v>115736.03000000001</v>
      </c>
      <c r="H12" s="5"/>
    </row>
    <row r="13" spans="1:8" ht="26.25" customHeight="1" thickBot="1" x14ac:dyDescent="0.25">
      <c r="A13" s="4" t="s">
        <v>24</v>
      </c>
      <c r="B13" s="6" t="s">
        <v>25</v>
      </c>
      <c r="C13" s="3" t="s">
        <v>16</v>
      </c>
      <c r="D13" s="124" t="s">
        <v>26</v>
      </c>
      <c r="E13" s="125"/>
      <c r="F13" s="115"/>
      <c r="G13" s="64">
        <v>18794.849999999999</v>
      </c>
      <c r="H13" s="5"/>
    </row>
    <row r="14" spans="1:8" ht="24" customHeight="1" thickBot="1" x14ac:dyDescent="0.25">
      <c r="A14" s="4" t="s">
        <v>27</v>
      </c>
      <c r="B14" s="6" t="s">
        <v>28</v>
      </c>
      <c r="C14" s="3" t="s">
        <v>16</v>
      </c>
      <c r="D14" s="124" t="s">
        <v>29</v>
      </c>
      <c r="E14" s="125"/>
      <c r="F14" s="115"/>
      <c r="G14" s="91">
        <v>12610.91</v>
      </c>
      <c r="H14" s="5"/>
    </row>
    <row r="15" spans="1:8" ht="26.25" customHeight="1" thickBot="1" x14ac:dyDescent="0.25">
      <c r="A15" s="4"/>
      <c r="B15" s="6"/>
      <c r="C15" s="3" t="s">
        <v>16</v>
      </c>
      <c r="D15" s="124" t="s">
        <v>156</v>
      </c>
      <c r="E15" s="125"/>
      <c r="F15" s="115"/>
      <c r="G15" s="92">
        <v>13579.96</v>
      </c>
      <c r="H15" s="5"/>
    </row>
    <row r="16" spans="1:8" ht="13.5" customHeight="1" thickBot="1" x14ac:dyDescent="0.25">
      <c r="A16" s="4"/>
      <c r="B16" s="6"/>
      <c r="C16" s="3" t="s">
        <v>16</v>
      </c>
      <c r="D16" s="124" t="s">
        <v>157</v>
      </c>
      <c r="E16" s="125"/>
      <c r="F16" s="115"/>
      <c r="G16" s="93">
        <v>8244.59</v>
      </c>
      <c r="H16" s="48"/>
    </row>
    <row r="17" spans="1:10" ht="13.5" customHeight="1" thickBot="1" x14ac:dyDescent="0.25">
      <c r="A17" s="4"/>
      <c r="B17" s="6"/>
      <c r="C17" s="3" t="s">
        <v>16</v>
      </c>
      <c r="D17" s="124" t="s">
        <v>158</v>
      </c>
      <c r="E17" s="125"/>
      <c r="F17" s="115"/>
      <c r="G17" s="64">
        <v>472</v>
      </c>
      <c r="H17" s="5"/>
    </row>
    <row r="18" spans="1:10" ht="24.75" customHeight="1" thickBot="1" x14ac:dyDescent="0.25">
      <c r="A18" s="4"/>
      <c r="B18" s="6"/>
      <c r="C18" s="3" t="s">
        <v>16</v>
      </c>
      <c r="D18" s="124" t="s">
        <v>18</v>
      </c>
      <c r="E18" s="125"/>
      <c r="F18" s="115"/>
      <c r="G18" s="14">
        <f>G10</f>
        <v>-57098.89</v>
      </c>
      <c r="H18" s="5"/>
    </row>
    <row r="19" spans="1:10" ht="27" customHeight="1" thickBot="1" x14ac:dyDescent="0.3">
      <c r="A19" s="4"/>
      <c r="B19" s="6"/>
      <c r="C19" s="3" t="s">
        <v>16</v>
      </c>
      <c r="D19" s="124" t="s">
        <v>55</v>
      </c>
      <c r="E19" s="125"/>
      <c r="F19" s="115"/>
      <c r="G19" s="72">
        <f>G18+G15-G17</f>
        <v>-43990.93</v>
      </c>
      <c r="H19" s="46"/>
    </row>
    <row r="20" spans="1:10" ht="26.25" customHeight="1" thickBot="1" x14ac:dyDescent="0.25">
      <c r="A20" s="4" t="s">
        <v>30</v>
      </c>
      <c r="B20" s="6" t="s">
        <v>31</v>
      </c>
      <c r="C20" s="3" t="s">
        <v>16</v>
      </c>
      <c r="D20" s="173" t="s">
        <v>32</v>
      </c>
      <c r="E20" s="174"/>
      <c r="F20" s="175"/>
      <c r="G20" s="64">
        <v>22662.38</v>
      </c>
      <c r="H20" s="5"/>
    </row>
    <row r="21" spans="1:10" ht="26.25" customHeight="1" thickBot="1" x14ac:dyDescent="0.25">
      <c r="A21" s="4" t="s">
        <v>33</v>
      </c>
      <c r="B21" s="31" t="s">
        <v>148</v>
      </c>
      <c r="C21" s="3" t="s">
        <v>16</v>
      </c>
      <c r="D21" s="142" t="s">
        <v>151</v>
      </c>
      <c r="E21" s="140"/>
      <c r="F21" s="143"/>
      <c r="G21" s="63">
        <v>18999.46</v>
      </c>
      <c r="H21" s="5"/>
    </row>
    <row r="22" spans="1:10" ht="26.25" customHeight="1" thickBot="1" x14ac:dyDescent="0.25">
      <c r="A22" s="4" t="s">
        <v>36</v>
      </c>
      <c r="B22" s="31" t="s">
        <v>150</v>
      </c>
      <c r="C22" s="3" t="s">
        <v>16</v>
      </c>
      <c r="D22" s="142" t="s">
        <v>152</v>
      </c>
      <c r="E22" s="140"/>
      <c r="F22" s="143"/>
      <c r="G22" s="63">
        <v>4847.71</v>
      </c>
      <c r="H22" s="5"/>
    </row>
    <row r="23" spans="1:10" ht="35.25" customHeight="1" thickBot="1" x14ac:dyDescent="0.25">
      <c r="A23" s="4" t="s">
        <v>39</v>
      </c>
      <c r="B23" s="32" t="s">
        <v>149</v>
      </c>
      <c r="C23" s="3" t="s">
        <v>16</v>
      </c>
      <c r="D23" s="144" t="s">
        <v>153</v>
      </c>
      <c r="E23" s="145"/>
      <c r="F23" s="146"/>
      <c r="G23" s="63">
        <v>37820.720000000001</v>
      </c>
      <c r="H23" s="5"/>
    </row>
    <row r="24" spans="1:10" ht="26.25" customHeight="1" thickBot="1" x14ac:dyDescent="0.25">
      <c r="A24" s="4" t="s">
        <v>42</v>
      </c>
      <c r="B24" s="74" t="s">
        <v>34</v>
      </c>
      <c r="C24" s="3" t="s">
        <v>16</v>
      </c>
      <c r="D24" s="142" t="s">
        <v>35</v>
      </c>
      <c r="E24" s="140"/>
      <c r="F24" s="143"/>
      <c r="G24" s="86">
        <f>G25+G26+G27+G28+G29+G30</f>
        <v>119121.28</v>
      </c>
      <c r="H24" s="5"/>
    </row>
    <row r="25" spans="1:10" ht="51" customHeight="1" thickBot="1" x14ac:dyDescent="0.25">
      <c r="A25" s="4" t="s">
        <v>45</v>
      </c>
      <c r="B25" s="6" t="s">
        <v>37</v>
      </c>
      <c r="C25" s="3" t="s">
        <v>16</v>
      </c>
      <c r="D25" s="147" t="s">
        <v>38</v>
      </c>
      <c r="E25" s="148"/>
      <c r="F25" s="149"/>
      <c r="G25" s="81">
        <v>119121.28</v>
      </c>
      <c r="H25" s="48"/>
    </row>
    <row r="26" spans="1:10" ht="39.75" customHeight="1" thickBot="1" x14ac:dyDescent="0.25">
      <c r="A26" s="4" t="s">
        <v>48</v>
      </c>
      <c r="B26" s="6" t="s">
        <v>40</v>
      </c>
      <c r="C26" s="3" t="s">
        <v>16</v>
      </c>
      <c r="D26" s="124" t="s">
        <v>41</v>
      </c>
      <c r="E26" s="125"/>
      <c r="F26" s="115"/>
      <c r="G26" s="12">
        <v>0</v>
      </c>
      <c r="H26" s="48"/>
    </row>
    <row r="27" spans="1:10" ht="13.5" customHeight="1" thickBot="1" x14ac:dyDescent="0.25">
      <c r="A27" s="4" t="s">
        <v>50</v>
      </c>
      <c r="B27" s="6" t="s">
        <v>43</v>
      </c>
      <c r="C27" s="3" t="s">
        <v>16</v>
      </c>
      <c r="D27" s="124" t="s">
        <v>44</v>
      </c>
      <c r="E27" s="125"/>
      <c r="F27" s="115"/>
      <c r="G27" s="81">
        <v>0</v>
      </c>
      <c r="H27" s="48"/>
    </row>
    <row r="28" spans="1:10" ht="41.25" customHeight="1" thickBot="1" x14ac:dyDescent="0.25">
      <c r="A28" s="4" t="s">
        <v>52</v>
      </c>
      <c r="B28" s="6" t="s">
        <v>46</v>
      </c>
      <c r="C28" s="3" t="s">
        <v>16</v>
      </c>
      <c r="D28" s="124" t="s">
        <v>47</v>
      </c>
      <c r="E28" s="125"/>
      <c r="F28" s="115"/>
      <c r="G28" s="75">
        <v>0</v>
      </c>
      <c r="H28" s="54"/>
    </row>
    <row r="29" spans="1:10" ht="13.5" customHeight="1" thickBot="1" x14ac:dyDescent="0.25">
      <c r="A29" s="4" t="s">
        <v>54</v>
      </c>
      <c r="B29" s="13" t="s">
        <v>49</v>
      </c>
      <c r="C29" s="3" t="s">
        <v>16</v>
      </c>
      <c r="D29" s="124" t="s">
        <v>124</v>
      </c>
      <c r="E29" s="125"/>
      <c r="F29" s="115"/>
      <c r="G29" s="69">
        <v>0</v>
      </c>
      <c r="H29" s="82"/>
      <c r="I29" s="78"/>
    </row>
    <row r="30" spans="1:10" ht="13.5" customHeight="1" thickBot="1" x14ac:dyDescent="0.25">
      <c r="A30" s="4"/>
      <c r="B30" s="13"/>
      <c r="C30" s="3"/>
      <c r="D30" s="124" t="s">
        <v>166</v>
      </c>
      <c r="E30" s="125"/>
      <c r="F30" s="125"/>
      <c r="G30" s="88">
        <f>G32-G33-(G31-G32)</f>
        <v>0</v>
      </c>
      <c r="H30" s="83"/>
      <c r="I30" s="78"/>
    </row>
    <row r="31" spans="1:10" ht="13.5" customHeight="1" thickBot="1" x14ac:dyDescent="0.25">
      <c r="A31" s="4"/>
      <c r="B31" s="13"/>
      <c r="C31" s="3"/>
      <c r="D31" s="124" t="s">
        <v>174</v>
      </c>
      <c r="E31" s="125"/>
      <c r="F31" s="125"/>
      <c r="G31" s="84">
        <v>0</v>
      </c>
      <c r="H31" s="83"/>
      <c r="I31" s="78"/>
    </row>
    <row r="32" spans="1:10" ht="13.5" customHeight="1" thickBot="1" x14ac:dyDescent="0.25">
      <c r="A32" s="4"/>
      <c r="B32" s="13"/>
      <c r="C32" s="3"/>
      <c r="D32" s="124" t="s">
        <v>175</v>
      </c>
      <c r="E32" s="125"/>
      <c r="F32" s="125"/>
      <c r="G32" s="84">
        <v>0</v>
      </c>
      <c r="H32" s="83"/>
      <c r="I32" s="78"/>
      <c r="J32" t="s">
        <v>173</v>
      </c>
    </row>
    <row r="33" spans="1:13" ht="13.5" customHeight="1" thickBot="1" x14ac:dyDescent="0.25">
      <c r="A33" s="4"/>
      <c r="B33" s="13"/>
      <c r="C33" s="3"/>
      <c r="D33" s="124" t="s">
        <v>177</v>
      </c>
      <c r="E33" s="125"/>
      <c r="F33" s="125"/>
      <c r="G33" s="85">
        <v>0</v>
      </c>
      <c r="H33" s="83"/>
      <c r="I33" s="78"/>
    </row>
    <row r="34" spans="1:13" ht="13.5" customHeight="1" thickBot="1" x14ac:dyDescent="0.25">
      <c r="A34" s="4"/>
      <c r="B34" s="13"/>
      <c r="C34" s="3"/>
      <c r="D34" s="124" t="s">
        <v>176</v>
      </c>
      <c r="E34" s="125"/>
      <c r="F34" s="125"/>
      <c r="G34" s="85">
        <v>0</v>
      </c>
      <c r="H34" s="83"/>
      <c r="I34" s="78"/>
    </row>
    <row r="35" spans="1:13" ht="35.25" customHeight="1" thickBot="1" x14ac:dyDescent="0.25">
      <c r="A35" s="4" t="s">
        <v>56</v>
      </c>
      <c r="B35" s="74" t="s">
        <v>51</v>
      </c>
      <c r="C35" s="3" t="s">
        <v>16</v>
      </c>
      <c r="D35" s="124" t="s">
        <v>51</v>
      </c>
      <c r="E35" s="125"/>
      <c r="F35" s="115"/>
      <c r="G35" s="65">
        <f>G24+G10</f>
        <v>62022.39</v>
      </c>
      <c r="H35" s="49"/>
    </row>
    <row r="36" spans="1:13" ht="41.25" customHeight="1" thickBot="1" x14ac:dyDescent="0.25">
      <c r="A36" s="4" t="s">
        <v>59</v>
      </c>
      <c r="B36" s="4" t="s">
        <v>53</v>
      </c>
      <c r="C36" s="3" t="s">
        <v>16</v>
      </c>
      <c r="D36" s="124" t="s">
        <v>53</v>
      </c>
      <c r="E36" s="125"/>
      <c r="F36" s="115"/>
      <c r="G36" s="12">
        <v>0</v>
      </c>
      <c r="H36" s="5"/>
      <c r="M36" t="s">
        <v>173</v>
      </c>
    </row>
    <row r="37" spans="1:13" ht="44.25" customHeight="1" thickBot="1" x14ac:dyDescent="0.3">
      <c r="A37" s="4" t="s">
        <v>61</v>
      </c>
      <c r="B37" s="4" t="s">
        <v>55</v>
      </c>
      <c r="C37" s="3" t="s">
        <v>16</v>
      </c>
      <c r="D37" s="124" t="s">
        <v>55</v>
      </c>
      <c r="E37" s="125"/>
      <c r="F37" s="115"/>
      <c r="G37" s="72">
        <f>G19</f>
        <v>-43990.93</v>
      </c>
      <c r="H37" s="46"/>
    </row>
    <row r="38" spans="1:13" ht="39" customHeight="1" thickBot="1" x14ac:dyDescent="0.25">
      <c r="A38" s="4" t="s">
        <v>168</v>
      </c>
      <c r="B38" s="4" t="s">
        <v>155</v>
      </c>
      <c r="C38" s="3" t="s">
        <v>16</v>
      </c>
      <c r="D38" s="124" t="s">
        <v>57</v>
      </c>
      <c r="E38" s="125"/>
      <c r="F38" s="115"/>
      <c r="G38" s="87">
        <f>G11+G12-G24</f>
        <v>63754.16</v>
      </c>
      <c r="H38" s="48"/>
    </row>
    <row r="39" spans="1:13" ht="38.25" customHeight="1" thickBot="1" x14ac:dyDescent="0.25">
      <c r="A39" s="122" t="s">
        <v>58</v>
      </c>
      <c r="B39" s="123"/>
      <c r="C39" s="123"/>
      <c r="D39" s="123"/>
      <c r="E39" s="123"/>
      <c r="F39" s="119"/>
      <c r="G39" s="123"/>
      <c r="H39" s="121"/>
    </row>
    <row r="40" spans="1:13" ht="68.25" thickBot="1" x14ac:dyDescent="0.25">
      <c r="A40" s="4" t="s">
        <v>169</v>
      </c>
      <c r="B40" s="4" t="s">
        <v>60</v>
      </c>
      <c r="C40" s="3" t="s">
        <v>132</v>
      </c>
      <c r="D40" s="17" t="s">
        <v>63</v>
      </c>
      <c r="E40" s="4" t="s">
        <v>133</v>
      </c>
      <c r="F40" s="44" t="s">
        <v>135</v>
      </c>
      <c r="G40" s="45" t="s">
        <v>159</v>
      </c>
      <c r="H40" s="42" t="s">
        <v>140</v>
      </c>
    </row>
    <row r="41" spans="1:13" ht="79.5" customHeight="1" thickBot="1" x14ac:dyDescent="0.25">
      <c r="A41" s="15">
        <v>1</v>
      </c>
      <c r="B41" s="4" t="s">
        <v>125</v>
      </c>
      <c r="C41" s="3" t="s">
        <v>128</v>
      </c>
      <c r="D41" s="57" t="s">
        <v>160</v>
      </c>
      <c r="E41" s="51">
        <v>2.13</v>
      </c>
      <c r="F41" s="58" t="s">
        <v>136</v>
      </c>
      <c r="G41" s="59">
        <v>3810334293</v>
      </c>
      <c r="H41" s="60">
        <f>G17</f>
        <v>472</v>
      </c>
    </row>
    <row r="42" spans="1:13" ht="56.25" customHeight="1" thickBot="1" x14ac:dyDescent="0.25">
      <c r="A42" s="15">
        <v>2</v>
      </c>
      <c r="B42" s="4" t="s">
        <v>131</v>
      </c>
      <c r="C42" s="3" t="s">
        <v>128</v>
      </c>
      <c r="D42" s="50" t="s">
        <v>161</v>
      </c>
      <c r="E42" s="73">
        <v>3.21</v>
      </c>
      <c r="F42" s="79" t="s">
        <v>136</v>
      </c>
      <c r="G42" s="59">
        <v>3810334293</v>
      </c>
      <c r="H42" s="60">
        <f>G13</f>
        <v>18794.849999999999</v>
      </c>
    </row>
    <row r="43" spans="1:13" ht="39" customHeight="1" thickBot="1" x14ac:dyDescent="0.25">
      <c r="A43" s="15">
        <v>3</v>
      </c>
      <c r="B43" s="4" t="s">
        <v>126</v>
      </c>
      <c r="C43" s="3" t="s">
        <v>128</v>
      </c>
      <c r="D43" s="50" t="s">
        <v>134</v>
      </c>
      <c r="E43" s="51">
        <v>3.85</v>
      </c>
      <c r="F43" s="80" t="s">
        <v>137</v>
      </c>
      <c r="G43" s="59">
        <v>3848000155</v>
      </c>
      <c r="H43" s="60">
        <f>G20</f>
        <v>22662.38</v>
      </c>
    </row>
    <row r="44" spans="1:13" ht="39" customHeight="1" thickBot="1" x14ac:dyDescent="0.25">
      <c r="A44" s="15">
        <v>4</v>
      </c>
      <c r="B44" s="4" t="s">
        <v>127</v>
      </c>
      <c r="C44" s="3" t="s">
        <v>128</v>
      </c>
      <c r="D44" s="50" t="s">
        <v>134</v>
      </c>
      <c r="E44" s="51">
        <v>3.25</v>
      </c>
      <c r="F44" s="80" t="s">
        <v>138</v>
      </c>
      <c r="G44" s="59">
        <v>3837003965</v>
      </c>
      <c r="H44" s="60">
        <f>G21</f>
        <v>18999.46</v>
      </c>
    </row>
    <row r="45" spans="1:13" ht="68.25" thickBot="1" x14ac:dyDescent="0.25">
      <c r="A45" s="15">
        <v>5</v>
      </c>
      <c r="B45" s="4" t="s">
        <v>129</v>
      </c>
      <c r="C45" s="3" t="s">
        <v>128</v>
      </c>
      <c r="D45" s="57" t="s">
        <v>160</v>
      </c>
      <c r="E45" s="51">
        <v>0.82</v>
      </c>
      <c r="F45" s="58" t="s">
        <v>139</v>
      </c>
      <c r="G45" s="59">
        <v>3848006622</v>
      </c>
      <c r="H45" s="60">
        <f>G22</f>
        <v>4847.71</v>
      </c>
    </row>
    <row r="46" spans="1:13" ht="68.25" thickBot="1" x14ac:dyDescent="0.25">
      <c r="A46" s="15">
        <v>6</v>
      </c>
      <c r="B46" s="16" t="s">
        <v>130</v>
      </c>
      <c r="C46" s="3" t="s">
        <v>128</v>
      </c>
      <c r="D46" s="57" t="s">
        <v>160</v>
      </c>
      <c r="E46" s="51">
        <v>6.37</v>
      </c>
      <c r="F46" s="61" t="s">
        <v>139</v>
      </c>
      <c r="G46" s="59">
        <v>3848006622</v>
      </c>
      <c r="H46" s="60">
        <f>G23</f>
        <v>37820.720000000001</v>
      </c>
    </row>
    <row r="47" spans="1:13" ht="40.5" customHeight="1" thickBot="1" x14ac:dyDescent="0.25">
      <c r="A47" s="4" t="s">
        <v>170</v>
      </c>
      <c r="B47" s="4" t="s">
        <v>62</v>
      </c>
      <c r="C47" s="3" t="s">
        <v>16</v>
      </c>
      <c r="D47" s="4"/>
      <c r="E47" s="4"/>
      <c r="F47" s="114"/>
      <c r="G47" s="115"/>
      <c r="H47" s="60">
        <f>SUM(H41:H46)</f>
        <v>103597.12</v>
      </c>
    </row>
    <row r="48" spans="1:13" ht="19.5" customHeight="1" thickBot="1" x14ac:dyDescent="0.25">
      <c r="A48" s="122" t="s">
        <v>64</v>
      </c>
      <c r="B48" s="123"/>
      <c r="C48" s="123"/>
      <c r="D48" s="123"/>
      <c r="E48" s="123"/>
      <c r="F48" s="123"/>
      <c r="G48" s="123"/>
      <c r="H48" s="166"/>
    </row>
    <row r="49" spans="1:9" ht="47.25" customHeight="1" thickBot="1" x14ac:dyDescent="0.25">
      <c r="A49" s="50" t="s">
        <v>171</v>
      </c>
      <c r="B49" s="50" t="s">
        <v>66</v>
      </c>
      <c r="C49" s="51" t="s">
        <v>67</v>
      </c>
      <c r="D49" s="116" t="s">
        <v>141</v>
      </c>
      <c r="E49" s="117"/>
      <c r="F49" s="55">
        <v>0</v>
      </c>
      <c r="G49" s="50"/>
      <c r="H49" s="48"/>
    </row>
    <row r="50" spans="1:9" ht="45.75" customHeight="1" thickBot="1" x14ac:dyDescent="0.25">
      <c r="A50" s="50" t="s">
        <v>65</v>
      </c>
      <c r="B50" s="50" t="s">
        <v>69</v>
      </c>
      <c r="C50" s="51" t="s">
        <v>67</v>
      </c>
      <c r="D50" s="116" t="s">
        <v>69</v>
      </c>
      <c r="E50" s="117"/>
      <c r="F50" s="55">
        <v>0</v>
      </c>
      <c r="G50" s="50"/>
      <c r="H50" s="48"/>
    </row>
    <row r="51" spans="1:9" ht="41.25" customHeight="1" thickBot="1" x14ac:dyDescent="0.25">
      <c r="A51" s="50" t="s">
        <v>68</v>
      </c>
      <c r="B51" s="50" t="s">
        <v>71</v>
      </c>
      <c r="C51" s="51" t="s">
        <v>67</v>
      </c>
      <c r="D51" s="116" t="s">
        <v>71</v>
      </c>
      <c r="E51" s="117"/>
      <c r="F51" s="55">
        <v>0</v>
      </c>
      <c r="G51" s="50"/>
      <c r="H51" s="48"/>
    </row>
    <row r="52" spans="1:9" ht="37.5" customHeight="1" thickBot="1" x14ac:dyDescent="0.25">
      <c r="A52" s="50" t="s">
        <v>70</v>
      </c>
      <c r="B52" s="50" t="s">
        <v>73</v>
      </c>
      <c r="C52" s="51" t="s">
        <v>16</v>
      </c>
      <c r="D52" s="116" t="s">
        <v>73</v>
      </c>
      <c r="E52" s="117"/>
      <c r="F52" s="55">
        <v>0</v>
      </c>
      <c r="G52" s="50"/>
      <c r="H52" s="48"/>
    </row>
    <row r="53" spans="1:9" ht="18.75" customHeight="1" thickBot="1" x14ac:dyDescent="0.25">
      <c r="A53" s="126" t="s">
        <v>74</v>
      </c>
      <c r="B53" s="127"/>
      <c r="C53" s="127"/>
      <c r="D53" s="127"/>
      <c r="E53" s="127"/>
      <c r="F53" s="127"/>
      <c r="G53" s="127"/>
      <c r="H53" s="128"/>
    </row>
    <row r="54" spans="1:9" ht="42.75" customHeight="1" thickBot="1" x14ac:dyDescent="0.25">
      <c r="A54" s="50" t="s">
        <v>72</v>
      </c>
      <c r="B54" s="50" t="s">
        <v>15</v>
      </c>
      <c r="C54" s="51" t="s">
        <v>16</v>
      </c>
      <c r="D54" s="116" t="s">
        <v>15</v>
      </c>
      <c r="E54" s="117"/>
      <c r="F54" s="55">
        <v>0</v>
      </c>
      <c r="G54" s="50"/>
      <c r="H54" s="48"/>
    </row>
    <row r="55" spans="1:9" ht="42" customHeight="1" thickBot="1" x14ac:dyDescent="0.25">
      <c r="A55" s="50" t="s">
        <v>75</v>
      </c>
      <c r="B55" s="50" t="s">
        <v>18</v>
      </c>
      <c r="C55" s="51" t="s">
        <v>16</v>
      </c>
      <c r="D55" s="116" t="s">
        <v>18</v>
      </c>
      <c r="E55" s="117"/>
      <c r="F55" s="55">
        <v>0</v>
      </c>
      <c r="G55" s="50"/>
      <c r="H55" s="48"/>
    </row>
    <row r="56" spans="1:9" ht="48.75" customHeight="1" thickBot="1" x14ac:dyDescent="0.25">
      <c r="A56" s="50" t="s">
        <v>76</v>
      </c>
      <c r="B56" s="50" t="s">
        <v>20</v>
      </c>
      <c r="C56" s="51" t="s">
        <v>16</v>
      </c>
      <c r="D56" s="116" t="s">
        <v>20</v>
      </c>
      <c r="E56" s="117"/>
      <c r="F56" s="55">
        <v>0</v>
      </c>
      <c r="G56" s="50"/>
      <c r="H56" s="48"/>
    </row>
    <row r="57" spans="1:9" ht="44.25" customHeight="1" thickBot="1" x14ac:dyDescent="0.25">
      <c r="A57" s="50" t="s">
        <v>77</v>
      </c>
      <c r="B57" s="50" t="s">
        <v>53</v>
      </c>
      <c r="C57" s="51" t="s">
        <v>16</v>
      </c>
      <c r="D57" s="116" t="s">
        <v>53</v>
      </c>
      <c r="E57" s="117"/>
      <c r="F57" s="55">
        <v>0</v>
      </c>
      <c r="G57" s="50"/>
      <c r="H57" s="48"/>
    </row>
    <row r="58" spans="1:9" ht="42.75" customHeight="1" thickBot="1" x14ac:dyDescent="0.25">
      <c r="A58" s="50" t="s">
        <v>78</v>
      </c>
      <c r="B58" s="50" t="s">
        <v>55</v>
      </c>
      <c r="C58" s="51" t="s">
        <v>16</v>
      </c>
      <c r="D58" s="116" t="s">
        <v>55</v>
      </c>
      <c r="E58" s="117"/>
      <c r="F58" s="55">
        <v>0</v>
      </c>
      <c r="G58" s="50"/>
      <c r="H58" s="48"/>
    </row>
    <row r="59" spans="1:9" ht="42" customHeight="1" thickBot="1" x14ac:dyDescent="0.25">
      <c r="A59" s="52" t="s">
        <v>79</v>
      </c>
      <c r="B59" s="52" t="s">
        <v>57</v>
      </c>
      <c r="C59" s="53" t="s">
        <v>16</v>
      </c>
      <c r="D59" s="170" t="s">
        <v>57</v>
      </c>
      <c r="E59" s="171"/>
      <c r="F59" s="56">
        <f>D66+E66+F66+G66+H66</f>
        <v>21316.130000000008</v>
      </c>
      <c r="G59" s="52"/>
      <c r="H59" s="54"/>
    </row>
    <row r="60" spans="1:9" ht="30" customHeight="1" thickBot="1" x14ac:dyDescent="0.25">
      <c r="A60" s="18" t="s">
        <v>142</v>
      </c>
      <c r="B60" s="19"/>
      <c r="C60" s="19"/>
      <c r="D60" s="19"/>
      <c r="E60" s="19"/>
      <c r="F60" s="19"/>
      <c r="G60" s="19"/>
      <c r="H60" s="20"/>
    </row>
    <row r="61" spans="1:9" ht="68.25" thickBot="1" x14ac:dyDescent="0.25">
      <c r="A61" s="4" t="s">
        <v>80</v>
      </c>
      <c r="B61" s="11" t="s">
        <v>82</v>
      </c>
      <c r="C61" s="3" t="s">
        <v>8</v>
      </c>
      <c r="D61" s="21" t="s">
        <v>162</v>
      </c>
      <c r="E61" s="66" t="s">
        <v>163</v>
      </c>
      <c r="F61" s="21" t="s">
        <v>164</v>
      </c>
      <c r="G61" s="24" t="s">
        <v>165</v>
      </c>
      <c r="H61" s="41" t="s">
        <v>146</v>
      </c>
    </row>
    <row r="62" spans="1:9" ht="39.75" customHeight="1" thickBot="1" x14ac:dyDescent="0.25">
      <c r="A62" s="4" t="s">
        <v>81</v>
      </c>
      <c r="B62" s="4" t="s">
        <v>2</v>
      </c>
      <c r="C62" s="3" t="s">
        <v>8</v>
      </c>
      <c r="D62" s="3" t="s">
        <v>143</v>
      </c>
      <c r="E62" s="3" t="s">
        <v>144</v>
      </c>
      <c r="F62" s="3" t="s">
        <v>144</v>
      </c>
      <c r="G62" s="3" t="s">
        <v>144</v>
      </c>
      <c r="H62" s="23" t="s">
        <v>147</v>
      </c>
    </row>
    <row r="63" spans="1:9" ht="32.25" customHeight="1" thickBot="1" x14ac:dyDescent="0.25">
      <c r="A63" s="4" t="s">
        <v>83</v>
      </c>
      <c r="B63" s="4" t="s">
        <v>85</v>
      </c>
      <c r="C63" s="3" t="s">
        <v>86</v>
      </c>
      <c r="D63" s="75">
        <f>D64/1638.64</f>
        <v>158.85174290875361</v>
      </c>
      <c r="E63" s="75">
        <f>E64/140.38</f>
        <v>139.53960678159282</v>
      </c>
      <c r="F63" s="75">
        <f>F64/14.34</f>
        <v>551.08716875871687</v>
      </c>
      <c r="G63" s="76">
        <f>G64/22.34</f>
        <v>647.64905998209485</v>
      </c>
      <c r="H63" s="77">
        <f>H64/0.99</f>
        <v>953.5454545454545</v>
      </c>
    </row>
    <row r="64" spans="1:9" ht="37.5" customHeight="1" thickBot="1" x14ac:dyDescent="0.25">
      <c r="A64" s="4" t="s">
        <v>84</v>
      </c>
      <c r="B64" s="4" t="s">
        <v>88</v>
      </c>
      <c r="C64" s="3" t="s">
        <v>16</v>
      </c>
      <c r="D64" s="64">
        <v>260300.82</v>
      </c>
      <c r="E64" s="64">
        <v>19588.57</v>
      </c>
      <c r="F64" s="64">
        <v>7902.59</v>
      </c>
      <c r="G64" s="71">
        <v>14468.48</v>
      </c>
      <c r="H64" s="67">
        <v>944.01</v>
      </c>
      <c r="I64" s="47"/>
    </row>
    <row r="65" spans="1:8" ht="32.25" customHeight="1" thickBot="1" x14ac:dyDescent="0.25">
      <c r="A65" s="4" t="s">
        <v>87</v>
      </c>
      <c r="B65" s="4" t="s">
        <v>90</v>
      </c>
      <c r="C65" s="3" t="s">
        <v>16</v>
      </c>
      <c r="D65" s="64">
        <v>243987.56</v>
      </c>
      <c r="E65" s="64">
        <v>18524.009999999998</v>
      </c>
      <c r="F65" s="64">
        <v>5907.08</v>
      </c>
      <c r="G65" s="68">
        <v>12599.16</v>
      </c>
      <c r="H65" s="68">
        <v>870.53</v>
      </c>
    </row>
    <row r="66" spans="1:8" ht="31.5" customHeight="1" thickBot="1" x14ac:dyDescent="0.25">
      <c r="A66" s="4" t="s">
        <v>89</v>
      </c>
      <c r="B66" s="4" t="s">
        <v>92</v>
      </c>
      <c r="C66" s="3" t="s">
        <v>16</v>
      </c>
      <c r="D66" s="75">
        <f>D64-D65</f>
        <v>16313.260000000009</v>
      </c>
      <c r="E66" s="75">
        <f>E64-E65</f>
        <v>1064.5600000000013</v>
      </c>
      <c r="F66" s="75">
        <f>F64-F65</f>
        <v>1995.5100000000002</v>
      </c>
      <c r="G66" s="77">
        <f>G64-G65</f>
        <v>1869.3199999999997</v>
      </c>
      <c r="H66" s="77">
        <f>H64-H65</f>
        <v>73.480000000000018</v>
      </c>
    </row>
    <row r="67" spans="1:8" ht="63" customHeight="1" thickBot="1" x14ac:dyDescent="0.25">
      <c r="A67" s="4" t="s">
        <v>91</v>
      </c>
      <c r="B67" s="4" t="s">
        <v>94</v>
      </c>
      <c r="C67" s="3" t="s">
        <v>16</v>
      </c>
      <c r="D67" s="69">
        <v>263650.14</v>
      </c>
      <c r="E67" s="69">
        <v>21396.47</v>
      </c>
      <c r="F67" s="69">
        <v>7740.61</v>
      </c>
      <c r="G67" s="70">
        <v>14480.73</v>
      </c>
      <c r="H67" s="70">
        <v>944.01</v>
      </c>
    </row>
    <row r="68" spans="1:8" ht="29.25" customHeight="1" thickBot="1" x14ac:dyDescent="0.25">
      <c r="A68" s="4" t="s">
        <v>93</v>
      </c>
      <c r="B68" s="4" t="s">
        <v>73</v>
      </c>
      <c r="C68" s="3" t="s">
        <v>16</v>
      </c>
      <c r="D68" s="43">
        <f>D67-D64</f>
        <v>3349.320000000007</v>
      </c>
      <c r="E68" s="43">
        <f>E67-E64</f>
        <v>1807.9000000000015</v>
      </c>
      <c r="F68" s="43">
        <f>F67-F64</f>
        <v>-161.98000000000047</v>
      </c>
      <c r="G68" s="43">
        <f>G67-G64</f>
        <v>12.25</v>
      </c>
      <c r="H68" s="43">
        <f>H67-H64</f>
        <v>0</v>
      </c>
    </row>
    <row r="69" spans="1:8" ht="39" customHeight="1" thickBot="1" x14ac:dyDescent="0.25">
      <c r="A69" s="4" t="s">
        <v>95</v>
      </c>
      <c r="B69" s="17" t="s">
        <v>96</v>
      </c>
      <c r="C69" s="3" t="s">
        <v>16</v>
      </c>
      <c r="D69" s="167" t="s">
        <v>145</v>
      </c>
      <c r="E69" s="168"/>
      <c r="F69" s="168"/>
      <c r="G69" s="168"/>
      <c r="H69" s="169"/>
    </row>
    <row r="70" spans="1:8" ht="39" customHeight="1" thickBot="1" x14ac:dyDescent="0.25">
      <c r="A70" s="4" t="s">
        <v>97</v>
      </c>
      <c r="B70" s="17" t="s">
        <v>98</v>
      </c>
      <c r="C70" s="3" t="s">
        <v>16</v>
      </c>
      <c r="D70" s="179" t="s">
        <v>145</v>
      </c>
      <c r="E70" s="180"/>
      <c r="F70" s="180"/>
      <c r="G70" s="180"/>
      <c r="H70" s="181"/>
    </row>
    <row r="71" spans="1:8" ht="48" customHeight="1" thickBot="1" x14ac:dyDescent="0.25">
      <c r="A71" s="4" t="s">
        <v>99</v>
      </c>
      <c r="B71" s="17" t="s">
        <v>100</v>
      </c>
      <c r="C71" s="3" t="s">
        <v>16</v>
      </c>
      <c r="D71" s="16"/>
      <c r="E71" s="12">
        <v>0</v>
      </c>
      <c r="F71" s="12">
        <v>0</v>
      </c>
      <c r="G71" s="12">
        <v>0</v>
      </c>
      <c r="H71" s="25">
        <v>0</v>
      </c>
    </row>
    <row r="72" spans="1:8" ht="25.5" customHeight="1" thickBot="1" x14ac:dyDescent="0.25">
      <c r="A72" s="122" t="s">
        <v>101</v>
      </c>
      <c r="B72" s="123"/>
      <c r="C72" s="123"/>
      <c r="D72" s="123"/>
      <c r="E72" s="123"/>
      <c r="F72" s="123"/>
      <c r="G72" s="123"/>
      <c r="H72" s="166"/>
    </row>
    <row r="73" spans="1:8" ht="45" customHeight="1" thickBot="1" x14ac:dyDescent="0.25">
      <c r="A73" s="103" t="s">
        <v>102</v>
      </c>
      <c r="B73" s="103" t="s">
        <v>66</v>
      </c>
      <c r="C73" s="104" t="s">
        <v>67</v>
      </c>
      <c r="D73" s="103" t="s">
        <v>66</v>
      </c>
      <c r="E73" s="154" t="s">
        <v>184</v>
      </c>
      <c r="F73" s="155"/>
      <c r="G73" s="156"/>
      <c r="H73" s="105">
        <v>8</v>
      </c>
    </row>
    <row r="74" spans="1:8" ht="45" customHeight="1" thickBot="1" x14ac:dyDescent="0.25">
      <c r="A74" s="103" t="s">
        <v>103</v>
      </c>
      <c r="B74" s="103" t="s">
        <v>69</v>
      </c>
      <c r="C74" s="104" t="s">
        <v>67</v>
      </c>
      <c r="D74" s="103" t="s">
        <v>69</v>
      </c>
      <c r="E74" s="154"/>
      <c r="F74" s="155"/>
      <c r="G74" s="156"/>
      <c r="H74" s="105">
        <v>8</v>
      </c>
    </row>
    <row r="75" spans="1:8" ht="66.75" customHeight="1" thickBot="1" x14ac:dyDescent="0.25">
      <c r="A75" s="103" t="s">
        <v>104</v>
      </c>
      <c r="B75" s="103" t="s">
        <v>71</v>
      </c>
      <c r="C75" s="104" t="s">
        <v>105</v>
      </c>
      <c r="D75" s="103" t="s">
        <v>71</v>
      </c>
      <c r="E75" s="154"/>
      <c r="F75" s="155"/>
      <c r="G75" s="156"/>
      <c r="H75" s="105">
        <v>0</v>
      </c>
    </row>
    <row r="76" spans="1:8" ht="46.5" customHeight="1" thickBot="1" x14ac:dyDescent="0.25">
      <c r="A76" s="103" t="s">
        <v>106</v>
      </c>
      <c r="B76" s="103" t="s">
        <v>73</v>
      </c>
      <c r="C76" s="104" t="s">
        <v>16</v>
      </c>
      <c r="D76" s="103" t="s">
        <v>73</v>
      </c>
      <c r="E76" s="157"/>
      <c r="F76" s="158"/>
      <c r="G76" s="159"/>
      <c r="H76" s="105">
        <f>D68+E68+F68+G68+H68</f>
        <v>5007.490000000008</v>
      </c>
    </row>
    <row r="77" spans="1:8" ht="25.5" customHeight="1" thickBot="1" x14ac:dyDescent="0.25">
      <c r="A77" s="122" t="s">
        <v>107</v>
      </c>
      <c r="B77" s="123"/>
      <c r="C77" s="123"/>
      <c r="D77" s="123"/>
      <c r="E77" s="123"/>
      <c r="F77" s="123"/>
      <c r="G77" s="123"/>
      <c r="H77" s="166"/>
    </row>
    <row r="78" spans="1:8" ht="54.75" customHeight="1" thickBot="1" x14ac:dyDescent="0.25">
      <c r="A78" s="106" t="s">
        <v>108</v>
      </c>
      <c r="B78" s="106" t="s">
        <v>109</v>
      </c>
      <c r="C78" s="107" t="s">
        <v>67</v>
      </c>
      <c r="D78" s="106" t="s">
        <v>109</v>
      </c>
      <c r="E78" s="160" t="s">
        <v>188</v>
      </c>
      <c r="F78" s="161"/>
      <c r="G78" s="162"/>
      <c r="H78" s="108">
        <v>1</v>
      </c>
    </row>
    <row r="79" spans="1:8" ht="39" thickBot="1" x14ac:dyDescent="0.25">
      <c r="A79" s="106" t="s">
        <v>110</v>
      </c>
      <c r="B79" s="106" t="s">
        <v>111</v>
      </c>
      <c r="C79" s="107" t="s">
        <v>67</v>
      </c>
      <c r="D79" s="106" t="s">
        <v>111</v>
      </c>
      <c r="E79" s="163"/>
      <c r="F79" s="164"/>
      <c r="G79" s="165"/>
      <c r="H79" s="109"/>
    </row>
    <row r="80" spans="1:8" ht="59.25" customHeight="1" thickBot="1" x14ac:dyDescent="0.25">
      <c r="A80" s="106" t="s">
        <v>112</v>
      </c>
      <c r="B80" s="106" t="s">
        <v>113</v>
      </c>
      <c r="C80" s="107" t="s">
        <v>16</v>
      </c>
      <c r="D80" s="110" t="s">
        <v>113</v>
      </c>
      <c r="E80" s="151" t="s">
        <v>167</v>
      </c>
      <c r="F80" s="152"/>
      <c r="G80" s="152"/>
      <c r="H80" s="153"/>
    </row>
    <row r="81" spans="1:8" x14ac:dyDescent="0.2">
      <c r="A81" s="1"/>
    </row>
    <row r="82" spans="1:8" x14ac:dyDescent="0.2">
      <c r="A82" s="1"/>
    </row>
    <row r="83" spans="1:8" ht="38.25" customHeight="1" x14ac:dyDescent="0.2">
      <c r="A83" s="150" t="s">
        <v>172</v>
      </c>
      <c r="B83" s="150"/>
      <c r="C83" s="150"/>
      <c r="D83" s="150"/>
      <c r="E83" s="150"/>
      <c r="F83" s="150"/>
      <c r="G83" s="150"/>
      <c r="H83" s="150"/>
    </row>
    <row r="84" spans="1:8" x14ac:dyDescent="0.2">
      <c r="A84" s="1"/>
    </row>
    <row r="85" spans="1:8" ht="13.5" thickBot="1" x14ac:dyDescent="0.25">
      <c r="A85" s="2" t="s">
        <v>114</v>
      </c>
    </row>
    <row r="86" spans="1:8" ht="30.75" customHeight="1" thickBot="1" x14ac:dyDescent="0.25">
      <c r="A86" s="26">
        <v>1</v>
      </c>
      <c r="B86" s="27" t="s">
        <v>67</v>
      </c>
      <c r="C86" s="176" t="s">
        <v>115</v>
      </c>
      <c r="D86" s="177"/>
      <c r="E86" s="178"/>
    </row>
    <row r="87" spans="1:8" ht="18.75" customHeight="1" thickBot="1" x14ac:dyDescent="0.25">
      <c r="A87" s="28">
        <v>2</v>
      </c>
      <c r="B87" s="4" t="s">
        <v>116</v>
      </c>
      <c r="C87" s="176" t="s">
        <v>117</v>
      </c>
      <c r="D87" s="177"/>
      <c r="E87" s="178"/>
    </row>
    <row r="88" spans="1:8" ht="16.5" customHeight="1" thickBot="1" x14ac:dyDescent="0.25">
      <c r="A88" s="28">
        <v>3</v>
      </c>
      <c r="B88" s="4" t="s">
        <v>118</v>
      </c>
      <c r="C88" s="176" t="s">
        <v>119</v>
      </c>
      <c r="D88" s="177"/>
      <c r="E88" s="178"/>
    </row>
    <row r="89" spans="1:8" ht="13.5" thickBot="1" x14ac:dyDescent="0.25">
      <c r="A89" s="28">
        <v>4</v>
      </c>
      <c r="B89" s="4" t="s">
        <v>16</v>
      </c>
      <c r="C89" s="176" t="s">
        <v>120</v>
      </c>
      <c r="D89" s="177"/>
      <c r="E89" s="178"/>
    </row>
    <row r="90" spans="1:8" ht="24" customHeight="1" thickBot="1" x14ac:dyDescent="0.25">
      <c r="A90" s="28">
        <v>5</v>
      </c>
      <c r="B90" s="4" t="s">
        <v>86</v>
      </c>
      <c r="C90" s="176" t="s">
        <v>121</v>
      </c>
      <c r="D90" s="177"/>
      <c r="E90" s="178"/>
    </row>
    <row r="91" spans="1:8" ht="21" customHeight="1" thickBot="1" x14ac:dyDescent="0.25">
      <c r="A91" s="29">
        <v>6</v>
      </c>
      <c r="B91" s="30" t="s">
        <v>122</v>
      </c>
      <c r="C91" s="176" t="s">
        <v>123</v>
      </c>
      <c r="D91" s="177"/>
      <c r="E91" s="178"/>
    </row>
    <row r="93" spans="1:8" ht="15" x14ac:dyDescent="0.2">
      <c r="A93" s="172" t="s">
        <v>178</v>
      </c>
      <c r="B93" s="172"/>
    </row>
    <row r="94" spans="1:8" ht="48" x14ac:dyDescent="0.2">
      <c r="A94" s="97" t="s">
        <v>179</v>
      </c>
      <c r="B94" s="98" t="s">
        <v>186</v>
      </c>
      <c r="C94" s="99" t="s">
        <v>180</v>
      </c>
      <c r="D94" s="100" t="s">
        <v>181</v>
      </c>
      <c r="E94" s="101" t="s">
        <v>187</v>
      </c>
    </row>
    <row r="95" spans="1:8" ht="22.5" x14ac:dyDescent="0.2">
      <c r="A95" s="94" t="s">
        <v>182</v>
      </c>
      <c r="B95" s="96">
        <v>0</v>
      </c>
      <c r="C95" s="95">
        <v>586.25</v>
      </c>
      <c r="D95" s="96">
        <v>316.3</v>
      </c>
      <c r="E95" s="102">
        <f>B95+D95</f>
        <v>316.3</v>
      </c>
    </row>
    <row r="96" spans="1:8" ht="22.5" x14ac:dyDescent="0.2">
      <c r="A96" s="94" t="s">
        <v>183</v>
      </c>
      <c r="B96" s="96">
        <v>0</v>
      </c>
      <c r="C96" s="95">
        <v>365.05</v>
      </c>
      <c r="D96" s="96">
        <v>69.569999999999993</v>
      </c>
      <c r="E96" s="102">
        <f>B96+D96</f>
        <v>69.569999999999993</v>
      </c>
    </row>
  </sheetData>
  <mergeCells count="70">
    <mergeCell ref="A93:B93"/>
    <mergeCell ref="D20:F20"/>
    <mergeCell ref="D21:F21"/>
    <mergeCell ref="C90:E90"/>
    <mergeCell ref="C91:E91"/>
    <mergeCell ref="D70:H70"/>
    <mergeCell ref="C86:E86"/>
    <mergeCell ref="C87:E87"/>
    <mergeCell ref="C88:E88"/>
    <mergeCell ref="C89:E89"/>
    <mergeCell ref="A72:H72"/>
    <mergeCell ref="A77:H77"/>
    <mergeCell ref="E73:G73"/>
    <mergeCell ref="D55:E55"/>
    <mergeCell ref="A83:H83"/>
    <mergeCell ref="E80:H80"/>
    <mergeCell ref="E74:G74"/>
    <mergeCell ref="E75:G75"/>
    <mergeCell ref="E76:G76"/>
    <mergeCell ref="E78:G78"/>
    <mergeCell ref="E79:G79"/>
    <mergeCell ref="D57:E57"/>
    <mergeCell ref="D69:H69"/>
    <mergeCell ref="D58:E58"/>
    <mergeCell ref="D59:E59"/>
    <mergeCell ref="D13:F13"/>
    <mergeCell ref="D14:F14"/>
    <mergeCell ref="D15:F15"/>
    <mergeCell ref="D16:F16"/>
    <mergeCell ref="D54:E54"/>
    <mergeCell ref="D38:F38"/>
    <mergeCell ref="A48:H48"/>
    <mergeCell ref="D37:F37"/>
    <mergeCell ref="D9:F9"/>
    <mergeCell ref="D28:F28"/>
    <mergeCell ref="D29:F29"/>
    <mergeCell ref="D35:F35"/>
    <mergeCell ref="D30:F30"/>
    <mergeCell ref="D17:F17"/>
    <mergeCell ref="D18:F18"/>
    <mergeCell ref="D19:F19"/>
    <mergeCell ref="D33:F33"/>
    <mergeCell ref="D22:F22"/>
    <mergeCell ref="D23:F23"/>
    <mergeCell ref="D24:F24"/>
    <mergeCell ref="D25:F25"/>
    <mergeCell ref="D10:F10"/>
    <mergeCell ref="D11:F11"/>
    <mergeCell ref="D12:F12"/>
    <mergeCell ref="A1:H1"/>
    <mergeCell ref="D4:F4"/>
    <mergeCell ref="D5:F5"/>
    <mergeCell ref="D6:F6"/>
    <mergeCell ref="D3:F3"/>
    <mergeCell ref="D8:F8"/>
    <mergeCell ref="F47:G47"/>
    <mergeCell ref="D56:E56"/>
    <mergeCell ref="D52:E52"/>
    <mergeCell ref="A7:H7"/>
    <mergeCell ref="A39:H39"/>
    <mergeCell ref="D31:F31"/>
    <mergeCell ref="D34:F34"/>
    <mergeCell ref="D32:F32"/>
    <mergeCell ref="A53:H53"/>
    <mergeCell ref="D36:F36"/>
    <mergeCell ref="D27:F27"/>
    <mergeCell ref="D51:E51"/>
    <mergeCell ref="D49:E49"/>
    <mergeCell ref="D26:F26"/>
    <mergeCell ref="D50:E50"/>
  </mergeCells>
  <phoneticPr fontId="0" type="noConversion"/>
  <pageMargins left="0.78740157480314965" right="0.19685039370078741" top="0.39370078740157483" bottom="0.39370078740157483" header="0.51181102362204722" footer="0.51181102362204722"/>
  <pageSetup paperSize="9" scale="68" orientation="portrait" r:id="rId1"/>
  <headerFooter alignWithMargins="0"/>
  <rowBreaks count="1" manualBreakCount="1">
    <brk id="6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9</vt:i4>
      </vt:variant>
    </vt:vector>
  </HeadingPairs>
  <TitlesOfParts>
    <vt:vector size="12" baseType="lpstr">
      <vt:lpstr>Лист1</vt:lpstr>
      <vt:lpstr>Лист2</vt:lpstr>
      <vt:lpstr>2.8.</vt:lpstr>
      <vt:lpstr>'2.8.'!_Par1769</vt:lpstr>
      <vt:lpstr>'2.8.'!_Par1889</vt:lpstr>
      <vt:lpstr>'2.8.'!_Par1890</vt:lpstr>
      <vt:lpstr>'2.8.'!_Par1933</vt:lpstr>
      <vt:lpstr>'2.8.'!_Par1962</vt:lpstr>
      <vt:lpstr>'2.8.'!_Par2076</vt:lpstr>
      <vt:lpstr>'2.8.'!_Par2105</vt:lpstr>
      <vt:lpstr>'2.8.'!_Par2129</vt:lpstr>
      <vt:lpstr>'2.8.'!Область_печати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Admin</cp:lastModifiedBy>
  <cp:lastPrinted>2016-02-29T09:28:14Z</cp:lastPrinted>
  <dcterms:created xsi:type="dcterms:W3CDTF">1996-10-08T23:32:33Z</dcterms:created>
  <dcterms:modified xsi:type="dcterms:W3CDTF">2018-03-14T03:56:24Z</dcterms:modified>
</cp:coreProperties>
</file>