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<sst xmlns="http://schemas.openxmlformats.org/spreadsheetml/2006/main" count="291" uniqueCount="186">
  <si>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</si>
  <si>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</si>
  <si>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</si>
  <si>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</si>
  <si>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</si>
  <si>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</si>
  <si>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</si>
  <si>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</si>
  <si>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</si>
  <si>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</si>
  <si>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</si>
  <si>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</si>
  <si>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</si>
  <si>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</si>
  <si>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</si>
  <si>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</si>
  <si>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</si>
  <si>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</si>
  <si>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</si>
  <si>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</si>
  <si>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</si>
  <si>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</si>
  <si>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</si>
  <si>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</si>
  <si>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</si>
  <si>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</si>
  <si>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</si>
  <si>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</si>
  <si>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</si>
  <si>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</si>
  <si>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</si>
  <si>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</si>
  <si>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</si>
  <si>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</si>
  <si>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</si>
  <si>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</si>
  <si>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</si>
  <si>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</si>
  <si>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</si>
  <si>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</si>
  <si>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</si>
  <si>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</si>
  <si>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</si>
  <si>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</si>
  <si>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</si>
  <si>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</si>
  <si>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</si>
  <si>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</si>
  <si>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</si>
  <si>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</si>
  <si>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</si>
  <si>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</si>
  <si>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</si>
  <si>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</si>
  <si>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</si>
  <si>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</si>
  <si>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</si>
  <si>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</si>
  <si>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</si>
  <si>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</si>
  <si>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</si>
  <si>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</si>
  <si>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</si>
  <si>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</si>
  <si>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</si>
  <si>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</si>
  <si>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</si>
  <si>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</si>
  <si>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</si>
  <si>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</si>
  <si>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</si>
  <si>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</si>
  <si>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</si>
  <si>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</si>
  <si>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</si>
  <si>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</si>
  <si>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</si>
  <si>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</si>
  <si>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</si>
  <si>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</si>
  <si>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</si>
  <si>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</si>
  <si>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</si>
  <si>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</si>
  <si>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</si>
  <si>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</si>
  <si>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</si>
  <si>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</si>
  <si>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</si>
  <si>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</si>
  <si>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</si>
  <si>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</si>
  <si>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</si>
  <si>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</si>
  <si>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</si>
  <si>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</si>
  <si>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</si>
  <si>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</si>
  <si>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</si>
  <si>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</si>
  <si>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</si>
  <si>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</si>
  <si>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</si>
  <si>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</si>
  <si>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</si>
  <si>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</si>
  <si>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</si>
  <si>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</si>
  <si>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</si>
  <si>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</si>
  <si>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</si>
  <si>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</si>
  <si>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</si>
  <si>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</si>
  <si>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</si>
  <si>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</si>
  <si>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</si>
  <si>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</si>
  <si>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</si>
  <si>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</si>
  <si>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</si>
  <si>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</si>
  <si>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</si>
  <si>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</si>
  <si>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</si>
  <si>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</si>
  <si>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</si>
  <si>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</si>
  <si>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</si>
  <si>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</si>
  <si>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</si>
  <si>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</si>
  <si>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</si>
  <si>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</si>
  <si>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</si>
  <si>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</si>
  <si>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</si>
  <si>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</si>
  <si>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</si>
  <si>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</si>
  <si>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</si>
  <si>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</si>
  <si>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</si>
  <si>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</si>
  <si>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</si>
  <si>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</si>
  <si>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</si>
  <si>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</si>
  <si>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</si>
  <si>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</si>
  <si>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</si>
  <si>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</si>
  <si>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</si>
  <si>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</si>
  <si>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</si>
  <si>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</si>
  <si>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</si>
  <si>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</si>
  <si>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</si>
  <si>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</si>
  <si>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</si>
  <si>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</si>
  <si>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</si>
  <si>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</si>
  <si>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</si>
  <si>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</si>
  <si>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</si>
  <si>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</si>
  <si>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</si>
  <si>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</si>
  <si>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</si>
  <si>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</si>
  <si>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</si>
  <si>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</si>
  <si>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</si>
  <si>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</si>
  <si>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</si>
  <si>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</si>
  <si>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</si>
  <si>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</si>
  <si>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</si>
  <si>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</si>
  <si>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</si>
  <si>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</si>
  <si>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42                                                                                                                                                                        за 2016  год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</si>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</sst>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64">
          <cell r="X64">
            <v>94.24</v>
          </cell>
          <cell r="Z64">
            <v>-383.96000000000004</v>
          </cell>
        </row>
        <row r="65">
          <cell r="Z65">
            <v>-553.19</v>
          </cell>
        </row>
        <row r="66">
          <cell r="Z66">
            <v>-187.6</v>
          </cell>
        </row>
        <row r="67">
          <cell r="U67">
            <v>-170.39</v>
          </cell>
          <cell r="X67">
            <v>5351.06</v>
          </cell>
          <cell r="Z67">
            <v>4779.29</v>
          </cell>
        </row>
        <row r="69">
          <cell r="S69">
            <v>281.39</v>
          </cell>
          <cell r="X69">
            <v>2811.38</v>
          </cell>
          <cell r="Z69">
            <v>3065.98</v>
          </cell>
        </row>
        <row r="70">
          <cell r="S70">
            <v>1765.8000000000002</v>
          </cell>
          <cell r="X70">
            <v>18448.4</v>
          </cell>
          <cell r="Z70">
            <v>19636.35</v>
          </cell>
        </row>
        <row r="71">
          <cell r="Z71">
            <v>55.94000000000045</v>
          </cell>
        </row>
        <row r="72">
          <cell r="Z72">
            <v>-2.9500000000000006</v>
          </cell>
        </row>
        <row r="73">
          <cell r="S73">
            <v>-52.54000000000008</v>
          </cell>
          <cell r="Z73">
            <v>3802.4</v>
          </cell>
        </row>
        <row r="74">
          <cell r="U74">
            <v>1749.0900000000001</v>
          </cell>
          <cell r="X74">
            <v>2637.05</v>
          </cell>
          <cell r="Z74">
            <v>3231.59</v>
          </cell>
        </row>
        <row r="75">
          <cell r="U75">
            <v>357.90000000000003</v>
          </cell>
          <cell r="X75">
            <v>539.58</v>
          </cell>
          <cell r="Z75">
            <v>661.23</v>
          </cell>
        </row>
        <row r="76">
          <cell r="U76">
            <v>-4751.570000000001</v>
          </cell>
          <cell r="X76">
            <v>16043.29</v>
          </cell>
          <cell r="Z76">
            <v>15221.57</v>
          </cell>
        </row>
        <row r="78">
          <cell r="U78">
            <v>88.35000000000001</v>
          </cell>
          <cell r="X78">
            <v>133.90999999999997</v>
          </cell>
          <cell r="Z78">
            <v>129.92</v>
          </cell>
        </row>
        <row r="79">
          <cell r="U79">
            <v>18.09</v>
          </cell>
          <cell r="X79">
            <v>27.409999999999997</v>
          </cell>
          <cell r="Z79">
            <v>26.6</v>
          </cell>
        </row>
        <row r="80">
          <cell r="U80">
            <v>-216.62</v>
          </cell>
          <cell r="X80">
            <v>556.16</v>
          </cell>
          <cell r="Z80">
            <v>443.26</v>
          </cell>
        </row>
        <row r="81">
          <cell r="S81">
            <v>19403.04</v>
          </cell>
          <cell r="W81">
            <v>196879.91999999998</v>
          </cell>
          <cell r="Z81">
            <v>194088.28999999998</v>
          </cell>
        </row>
        <row r="82">
          <cell r="X82">
            <v>137.72</v>
          </cell>
          <cell r="Z82">
            <v>145.62</v>
          </cell>
        </row>
        <row r="83">
          <cell r="X83">
            <v>162.48000000000005</v>
          </cell>
          <cell r="Z83">
            <v>93.4</v>
          </cell>
        </row>
        <row r="84">
          <cell r="U84">
            <v>-384.9599999999999</v>
          </cell>
          <cell r="X84">
            <v>7721.43</v>
          </cell>
          <cell r="Z84">
            <v>7460.170000000001</v>
          </cell>
        </row>
        <row r="85">
          <cell r="S85">
            <v>868.63</v>
          </cell>
          <cell r="X85">
            <v>8414.400000000001</v>
          </cell>
          <cell r="Z85">
            <v>8581.37</v>
          </cell>
        </row>
        <row r="86">
          <cell r="S86">
            <v>946.1</v>
          </cell>
          <cell r="X86">
            <v>11964.210000000005</v>
          </cell>
          <cell r="Z86">
            <v>11068.39</v>
          </cell>
        </row>
        <row r="87">
          <cell r="S87">
            <v>2082.48</v>
          </cell>
          <cell r="X87">
            <v>22122.239999999998</v>
          </cell>
          <cell r="Z87">
            <v>22751.78</v>
          </cell>
        </row>
        <row r="88">
          <cell r="U88">
            <v>-174.11999999999998</v>
          </cell>
          <cell r="X88">
            <v>3235.9900000000002</v>
          </cell>
          <cell r="Z88">
            <v>3111.8000000000006</v>
          </cell>
        </row>
        <row r="89">
          <cell r="S89">
            <v>1231.9999999999998</v>
          </cell>
          <cell r="X89">
            <v>15209.16</v>
          </cell>
          <cell r="Z89">
            <v>15172.84</v>
          </cell>
        </row>
        <row r="90">
          <cell r="X90">
            <v>120.64</v>
          </cell>
          <cell r="Z90">
            <v>161.7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11226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23147.29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'[1]Report'!$S$69+'[1]Report'!$S$70+'[1]Report'!$S$85+'[1]Report'!$S$86+'[1]Report'!$S$87+'[1]Report'!$S$89</f>
        <v>7176.4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78969.79000000001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'[1]Report'!$X$87</f>
        <v>22122.239999999998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'[1]Report'!$X$85</f>
        <v>8414.400000000001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'[1]Report'!$Z$85</f>
        <v>8581.37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'[1]Report'!$S$85+'[1]Report'!$X$85-'[1]Report'!$Z$85</f>
        <v>701.6599999999999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11226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23147.29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20502.660000000003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'[1]Report'!$X$89</f>
        <v>15209.16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'[1]Report'!$X$86</f>
        <v>11964.210000000005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'[1]Report'!$X$69</f>
        <v>2811.38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'[1]Report'!$X$70</f>
        <v>18448.4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80276.70999999999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'[1]Report'!$Z$69+'[1]Report'!$Z$70+'[1]Report'!$Z$85+'[1]Report'!$Z$86+'[1]Report'!$Z$87+'[1]Report'!$Z$89</f>
        <v>80276.70999999999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103424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20502.660000000003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5869.4800000000105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11226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</v>
      </c>
      <c r="F42" s="80" t="s">
        <v>136</v>
      </c>
      <c r="G42" s="60">
        <v>3810334293</v>
      </c>
      <c r="H42" s="61">
        <f>G13</f>
        <v>22122.239999999998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15209.16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11964.210000000005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2811.38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18448.4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81781.39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1150.1600000000158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131.02791199137482</v>
      </c>
      <c r="E63" s="76">
        <f>E64/117.48</f>
        <v>169.70888661899897</v>
      </c>
      <c r="F63" s="76">
        <f>F64/12</f>
        <v>453.77500000000003</v>
      </c>
      <c r="G63" s="77">
        <f>G64/18.26</f>
        <v>600.077765607886</v>
      </c>
      <c r="H63" s="78">
        <f>H64/0.88</f>
        <v>3379.386363636364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'[1]Report'!$W$81</f>
        <v>196879.91999999998</v>
      </c>
      <c r="E64" s="65">
        <f>'[1]Report'!$X$74+'[1]Report'!$X$75+'[1]Report'!$X$76+'[1]Report'!$X$78+'[1]Report'!$X$79+'[1]Report'!$X$80</f>
        <v>19937.4</v>
      </c>
      <c r="F64" s="65">
        <f>'[1]Report'!$X$64+'[1]Report'!$X$67</f>
        <v>5445.3</v>
      </c>
      <c r="G64" s="72">
        <f>'[1]Report'!$X$84+'[1]Report'!$X$88</f>
        <v>10957.42</v>
      </c>
      <c r="H64" s="68">
        <f>'[1]Report'!$X$69+'[1]Report'!$X$83</f>
        <v>2973.86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'[1]Report'!$Z$73+'[1]Report'!$Z$81</f>
        <v>197890.68999999997</v>
      </c>
      <c r="E65" s="65">
        <f>'[1]Report'!$Z$72+'[1]Report'!$Z$74+'[1]Report'!$Z$75+'[1]Report'!$Z$76+'[1]Report'!$Z$78+'[1]Report'!$Z$79+'[1]Report'!$Z$80</f>
        <v>19711.219999999994</v>
      </c>
      <c r="F65" s="65">
        <f>'[1]Report'!$Z$64+'[1]Report'!$Z$67+'[1]Report'!$Z$71</f>
        <v>4451.27</v>
      </c>
      <c r="G65" s="69">
        <f>'[1]Report'!$Z$65+'[1]Report'!$Z$66+'[1]Report'!$Z$84+'[1]Report'!$Z$88</f>
        <v>9831.180000000002</v>
      </c>
      <c r="H65" s="69">
        <f>'[1]Report'!$Z$69+'[1]Report'!$Z$83</f>
        <v>3159.38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-1010.7699999999895</v>
      </c>
      <c r="E66" s="76">
        <f>E64-E65</f>
        <v>226.18000000000757</v>
      </c>
      <c r="F66" s="76">
        <f>F64-F65</f>
        <v>994.0299999999997</v>
      </c>
      <c r="G66" s="78">
        <f>G64-G65</f>
        <v>1126.239999999998</v>
      </c>
      <c r="H66" s="78">
        <f>H64-H65</f>
        <v>-185.51999999999998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D64+'[1]Report'!$S$73+'[1]Report'!$S$81</f>
        <v>216230.41999999998</v>
      </c>
      <c r="E67" s="70">
        <f>E64+'[1]Report'!$U$74+'[1]Report'!$U$75+'[1]Report'!$U$76+'[1]Report'!$U$78+'[1]Report'!$U$79+'[1]Report'!$U$80</f>
        <v>17182.640000000003</v>
      </c>
      <c r="F67" s="70">
        <f>F64+'[1]Report'!$U$67</f>
        <v>5274.91</v>
      </c>
      <c r="G67" s="71">
        <f>G64+'[1]Report'!$U$84+'[1]Report'!$U$88</f>
        <v>10398.34</v>
      </c>
      <c r="H67" s="71">
        <f>H64</f>
        <v>2973.86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19350.5</v>
      </c>
      <c r="E68" s="44">
        <f>E67-E64</f>
        <v>-2754.7599999999984</v>
      </c>
      <c r="F68" s="44">
        <f>F67-F64</f>
        <v>-170.39000000000033</v>
      </c>
      <c r="G68" s="44">
        <f>G67-G64</f>
        <v>-559.0799999999999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15866.270000000002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'[1]Report'!$X$90</f>
        <v>120.64</v>
      </c>
      <c r="D95" s="96">
        <f>'[1]Report'!$Z$90</f>
        <v>161.7</v>
      </c>
    </row>
    <row r="96" spans="2:4" ht="12.75">
      <c r="B96" s="95" t="s">
        <v>183</v>
      </c>
      <c r="C96" s="96">
        <f>'[1]Report'!$X$82</f>
        <v>137.72</v>
      </c>
      <c r="D96" s="96">
        <f>'[1]Report'!$Z$82</f>
        <v>145.62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2017-03-14T07:30:09Z</dcterms:modified>
  <cp:category/>
  <cp:version/>
  <cp:contentType/>
  <cp:contentStatus/>
</cp:coreProperties>
</file>