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<sst xmlns="http://schemas.openxmlformats.org/spreadsheetml/2006/main" count="293" uniqueCount="188">
  <si>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</si>
  <si>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</si>
  <si>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</si>
  <si>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</si>
  <si>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</si>
  <si>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</si>
  <si>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</si>
  <si>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</si>
  <si>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</si>
  <si>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</si>
  <si>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</si>
  <si>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</si>
  <si>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</si>
  <si>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</si>
  <si>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</si>
  <si>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</si>
  <si>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</si>
  <si>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</si>
  <si>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</si>
  <si>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</si>
  <si>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</si>
  <si>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</si>
  <si>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</si>
  <si>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</si>
  <si>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</si>
  <si>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</si>
  <si>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</si>
  <si>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</si>
  <si>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</si>
  <si>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</si>
  <si>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</si>
  <si>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</si>
  <si>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</si>
  <si>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</si>
  <si>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</si>
  <si>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</si>
  <si>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</si>
  <si>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</si>
  <si>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</si>
  <si>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</si>
  <si>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</si>
  <si>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</si>
  <si>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</si>
  <si>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</si>
  <si>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</si>
  <si>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</si>
  <si>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</si>
  <si>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</si>
  <si>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</si>
  <si>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</si>
  <si>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</si>
  <si>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</si>
  <si>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</si>
  <si>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</si>
  <si>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</si>
  <si>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</si>
  <si>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</si>
  <si>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</si>
  <si>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</si>
  <si>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</si>
  <si>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</si>
  <si>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</si>
  <si>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</si>
  <si>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</si>
  <si>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</si>
  <si>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</si>
  <si>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</si>
  <si>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</si>
  <si>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</si>
  <si>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</si>
  <si>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</si>
  <si>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</si>
  <si>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</si>
  <si>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</si>
  <si>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</si>
  <si>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</si>
  <si>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</si>
  <si>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</si>
  <si>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</si>
  <si>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</si>
  <si>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</si>
  <si>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</si>
  <si>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</si>
  <si>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</si>
  <si>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</si>
  <si>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</si>
  <si>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</si>
  <si>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</si>
  <si>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</si>
  <si>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</si>
  <si>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</si>
  <si>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</si>
  <si>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</si>
  <si>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</si>
  <si>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</si>
  <si>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</si>
  <si>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</si>
  <si>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</si>
  <si>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</si>
  <si>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</si>
  <si>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</si>
  <si>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</si>
  <si>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</si>
  <si>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</si>
  <si>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</si>
  <si>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</si>
  <si>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</si>
  <si>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</si>
  <si>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</si>
  <si>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</si>
  <si>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</si>
  <si>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</si>
  <si>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</si>
  <si>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</si>
  <si>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</si>
  <si>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</si>
  <si>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</si>
  <si>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</si>
  <si>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</si>
  <si>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</si>
  <si>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</si>
  <si>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</si>
  <si>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</si>
  <si>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</si>
  <si>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</si>
  <si>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</si>
  <si>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</si>
  <si>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</si>
  <si>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</si>
  <si>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</si>
  <si>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</si>
  <si>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</si>
  <si>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</si>
  <si>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</si>
  <si>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</si>
  <si>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</si>
  <si>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</si>
  <si>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</si>
  <si>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</si>
  <si>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</si>
  <si>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</si>
  <si>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</si>
  <si>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</si>
  <si>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</si>
  <si>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</si>
  <si>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</si>
  <si>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</si>
  <si>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</si>
  <si>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</si>
  <si>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</si>
  <si>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</si>
  <si>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</si>
  <si>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</si>
  <si>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</si>
  <si>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</si>
  <si>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</si>
  <si>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</si>
  <si>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</si>
  <si>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</si>
  <si>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</si>
  <si>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</si>
  <si>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</si>
  <si>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</si>
  <si>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</si>
  <si>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</si>
  <si>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</si>
  <si>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</si>
  <si>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</si>
  <si>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</si>
  <si>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</si>
  <si>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</si>
  <si>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</si>
  <si>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</si>
  <si>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</si>
  <si>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</si>
  <si>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</si>
  <si>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</si>
  <si>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</si>
  <si>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</si>
  <si>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</si>
  <si>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</si>
  <si>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</si>
  <si>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97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</si>
  <si>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</si>
  <si>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</si>
  <si>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</si>
  <si>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46</t>
  </si>
  <si>
    <t>кв.1,32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</si>
</sst>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0" fontId="0" fillId="32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2" fontId="4" fillId="31" borderId="10" xfId="0" applyNumberFormat="1" applyFont="1" applyFill="1" applyBorder="1" applyAlignment="1">
      <alignment horizontal="center" wrapText="1"/>
    </xf>
    <xf numFmtId="2" fontId="4" fillId="31" borderId="24" xfId="0" applyNumberFormat="1" applyFont="1" applyFill="1" applyBorder="1" applyAlignment="1">
      <alignment horizontal="center" wrapText="1"/>
    </xf>
    <xf numFmtId="2" fontId="4" fillId="31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04">
          <cell r="Z404">
            <v>826.9300000000002</v>
          </cell>
        </row>
        <row r="424">
          <cell r="Z424">
            <v>987.3100000000002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182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4"/>
      <c r="E3" s="137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35">
        <v>43100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9" t="s">
        <v>0</v>
      </c>
      <c r="B8" s="38" t="s">
        <v>1</v>
      </c>
      <c r="C8" s="40" t="s">
        <v>2</v>
      </c>
      <c r="D8" s="176" t="s">
        <v>3</v>
      </c>
      <c r="E8" s="177"/>
      <c r="F8" s="178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62">
        <v>191787.05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86">
        <v>70324.47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9" t="s">
        <v>23</v>
      </c>
      <c r="E12" s="140"/>
      <c r="F12" s="141"/>
      <c r="G12" s="87">
        <f>G13+G14+G20+G21+G22+G23+G31</f>
        <v>422842.16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5"/>
      <c r="G13" s="64">
        <v>40036.04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5"/>
      <c r="G14" s="88">
        <v>48617.31</v>
      </c>
      <c r="H14" s="5"/>
    </row>
    <row r="15" spans="1:8" ht="26.25" customHeight="1" thickBot="1">
      <c r="A15" s="4"/>
      <c r="B15" s="6"/>
      <c r="C15" s="3" t="s">
        <v>16</v>
      </c>
      <c r="D15" s="133" t="s">
        <v>155</v>
      </c>
      <c r="E15" s="134"/>
      <c r="F15" s="135"/>
      <c r="G15" s="89">
        <f>46772.48+G32</f>
        <v>49684.86</v>
      </c>
      <c r="H15" s="5"/>
    </row>
    <row r="16" spans="1:8" ht="13.5" customHeight="1" thickBot="1">
      <c r="A16" s="4"/>
      <c r="B16" s="6"/>
      <c r="C16" s="3" t="s">
        <v>16</v>
      </c>
      <c r="D16" s="133" t="s">
        <v>156</v>
      </c>
      <c r="E16" s="134"/>
      <c r="F16" s="135"/>
      <c r="G16" s="90">
        <v>10979.82</v>
      </c>
      <c r="H16" s="48"/>
    </row>
    <row r="17" spans="1:8" ht="13.5" customHeight="1" thickBot="1">
      <c r="A17" s="4"/>
      <c r="B17" s="6"/>
      <c r="C17" s="3" t="s">
        <v>16</v>
      </c>
      <c r="D17" s="133" t="s">
        <v>157</v>
      </c>
      <c r="E17" s="134"/>
      <c r="F17" s="135"/>
      <c r="G17" s="64">
        <v>30406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5"/>
      <c r="G18" s="14">
        <f>G10</f>
        <v>191787.05</v>
      </c>
      <c r="H18" s="5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5"/>
      <c r="G19" s="72">
        <f>G18+G15-G17</f>
        <v>211065.90999999997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2" t="s">
        <v>32</v>
      </c>
      <c r="E20" s="143"/>
      <c r="F20" s="144"/>
      <c r="G20" s="64">
        <v>76282.47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6" t="s">
        <v>150</v>
      </c>
      <c r="E21" s="137"/>
      <c r="F21" s="138"/>
      <c r="G21" s="63">
        <v>72387.54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6" t="s">
        <v>151</v>
      </c>
      <c r="E22" s="137"/>
      <c r="F22" s="138"/>
      <c r="G22" s="63">
        <v>18272.18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1" t="s">
        <v>152</v>
      </c>
      <c r="E23" s="152"/>
      <c r="F23" s="153"/>
      <c r="G23" s="63">
        <v>144833.45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6" t="s">
        <v>35</v>
      </c>
      <c r="E24" s="137"/>
      <c r="F24" s="138"/>
      <c r="G24" s="84">
        <f>G25+G26+G27+G28+G29+G30</f>
        <v>412965.32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9" t="s">
        <v>38</v>
      </c>
      <c r="E25" s="140"/>
      <c r="F25" s="141"/>
      <c r="G25" s="80">
        <v>383534.36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3" t="s">
        <v>41</v>
      </c>
      <c r="E26" s="134"/>
      <c r="F26" s="13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3" t="s">
        <v>44</v>
      </c>
      <c r="E27" s="134"/>
      <c r="F27" s="13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3" t="s">
        <v>47</v>
      </c>
      <c r="E28" s="134"/>
      <c r="F28" s="13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3"/>
      <c r="E29" s="134"/>
      <c r="F29" s="135"/>
      <c r="G29" s="112"/>
      <c r="H29" s="81"/>
      <c r="I29" s="77"/>
    </row>
    <row r="30" spans="1:9" ht="13.5" customHeight="1" thickBot="1">
      <c r="A30" s="4"/>
      <c r="B30" s="13"/>
      <c r="C30" s="3"/>
      <c r="D30" s="133" t="s">
        <v>172</v>
      </c>
      <c r="E30" s="134"/>
      <c r="F30" s="145"/>
      <c r="G30" s="113">
        <v>29430.96</v>
      </c>
      <c r="H30" s="82"/>
      <c r="I30" s="77"/>
    </row>
    <row r="31" spans="1:9" ht="13.5" customHeight="1" thickBot="1">
      <c r="A31" s="4"/>
      <c r="B31" s="13"/>
      <c r="C31" s="3"/>
      <c r="D31" s="133" t="s">
        <v>173</v>
      </c>
      <c r="E31" s="134"/>
      <c r="F31" s="134"/>
      <c r="G31" s="113">
        <v>22413.17</v>
      </c>
      <c r="H31" s="82"/>
      <c r="I31" s="77"/>
    </row>
    <row r="32" spans="1:10" ht="13.5" customHeight="1" thickBot="1">
      <c r="A32" s="4"/>
      <c r="B32" s="13"/>
      <c r="C32" s="3"/>
      <c r="D32" s="133" t="s">
        <v>185</v>
      </c>
      <c r="E32" s="134"/>
      <c r="F32" s="134"/>
      <c r="G32" s="113">
        <v>2912.38</v>
      </c>
      <c r="H32" s="82"/>
      <c r="I32" s="77"/>
      <c r="J32" t="s">
        <v>171</v>
      </c>
    </row>
    <row r="33" spans="1:9" ht="13.5" customHeight="1" thickBot="1">
      <c r="A33" s="4"/>
      <c r="B33" s="13"/>
      <c r="C33" s="3"/>
      <c r="D33" s="133" t="s">
        <v>175</v>
      </c>
      <c r="E33" s="134"/>
      <c r="F33" s="134"/>
      <c r="G33" s="83">
        <v>6567.88</v>
      </c>
      <c r="H33" s="82"/>
      <c r="I33" s="77"/>
    </row>
    <row r="34" spans="1:9" ht="13.5" customHeight="1" thickBot="1">
      <c r="A34" s="4"/>
      <c r="B34" s="13"/>
      <c r="C34" s="3"/>
      <c r="D34" s="133" t="s">
        <v>174</v>
      </c>
      <c r="E34" s="134"/>
      <c r="F34" s="134"/>
      <c r="G34" s="114">
        <f>G33+G30-G31</f>
        <v>13585.669999999998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3" t="s">
        <v>51</v>
      </c>
      <c r="E35" s="134"/>
      <c r="F35" s="135"/>
      <c r="G35" s="65">
        <f>G24+G10</f>
        <v>604752.37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3" t="s">
        <v>53</v>
      </c>
      <c r="E36" s="134"/>
      <c r="F36" s="13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3" t="s">
        <v>55</v>
      </c>
      <c r="E37" s="134"/>
      <c r="F37" s="135"/>
      <c r="G37" s="72">
        <f>G19</f>
        <v>211065.90999999997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3" t="s">
        <v>57</v>
      </c>
      <c r="E38" s="134"/>
      <c r="F38" s="135"/>
      <c r="G38" s="85">
        <f>G11+G12-G24+G34</f>
        <v>93786.98</v>
      </c>
      <c r="H38" s="48"/>
    </row>
    <row r="39" spans="1:8" ht="38.25" customHeight="1" thickBot="1">
      <c r="A39" s="161" t="s">
        <v>58</v>
      </c>
      <c r="B39" s="162"/>
      <c r="C39" s="162"/>
      <c r="D39" s="162"/>
      <c r="E39" s="162"/>
      <c r="F39" s="181"/>
      <c r="G39" s="162"/>
      <c r="H39" s="183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30406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1.63</v>
      </c>
      <c r="F42" s="78" t="s">
        <v>135</v>
      </c>
      <c r="G42" s="59">
        <v>3810334293</v>
      </c>
      <c r="H42" s="60">
        <f>G13</f>
        <v>40036.04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9" t="s">
        <v>136</v>
      </c>
      <c r="G43" s="59">
        <v>3848000155</v>
      </c>
      <c r="H43" s="60">
        <f>G20</f>
        <v>76282.47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72387.54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18272.18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144833.45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4"/>
      <c r="G47" s="135"/>
      <c r="H47" s="60">
        <f>SUM(H41:H46)</f>
        <v>382217.68</v>
      </c>
    </row>
    <row r="48" spans="1:8" ht="19.5" customHeight="1" thickBot="1">
      <c r="A48" s="161" t="s">
        <v>64</v>
      </c>
      <c r="B48" s="162"/>
      <c r="C48" s="162"/>
      <c r="D48" s="162"/>
      <c r="E48" s="162"/>
      <c r="F48" s="162"/>
      <c r="G48" s="162"/>
      <c r="H48" s="163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5" t="s">
        <v>140</v>
      </c>
      <c r="E49" s="116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5" t="s">
        <v>69</v>
      </c>
      <c r="E50" s="116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5" t="s">
        <v>71</v>
      </c>
      <c r="E51" s="116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5" t="s">
        <v>73</v>
      </c>
      <c r="E52" s="116"/>
      <c r="F52" s="55">
        <v>0</v>
      </c>
      <c r="G52" s="50"/>
      <c r="H52" s="48"/>
    </row>
    <row r="53" spans="1:8" ht="18.75" customHeight="1" thickBot="1">
      <c r="A53" s="184" t="s">
        <v>74</v>
      </c>
      <c r="B53" s="185"/>
      <c r="C53" s="185"/>
      <c r="D53" s="185"/>
      <c r="E53" s="185"/>
      <c r="F53" s="185"/>
      <c r="G53" s="185"/>
      <c r="H53" s="186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5" t="s">
        <v>15</v>
      </c>
      <c r="E54" s="116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5" t="s">
        <v>18</v>
      </c>
      <c r="E55" s="116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5" t="s">
        <v>20</v>
      </c>
      <c r="E56" s="116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5" t="s">
        <v>53</v>
      </c>
      <c r="E57" s="116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5" t="s">
        <v>55</v>
      </c>
      <c r="E58" s="116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9" t="s">
        <v>57</v>
      </c>
      <c r="E59" s="150"/>
      <c r="F59" s="56">
        <f>D66+E66+F66+G66+H66</f>
        <v>28463.200000000073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9">
        <f>D64/1638.64</f>
        <v>688.90456720207</v>
      </c>
      <c r="E63" s="109">
        <f>E64/140.38</f>
        <v>951.5039179370281</v>
      </c>
      <c r="F63" s="109">
        <f>F64/14.34</f>
        <v>2836.0962343096235</v>
      </c>
      <c r="G63" s="110">
        <f>G64/22.34</f>
        <v>3525.382721575649</v>
      </c>
      <c r="H63" s="111">
        <f>H64/0.99</f>
        <v>3779.8686868686873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1128866.58</v>
      </c>
      <c r="E64" s="64">
        <v>133572.12</v>
      </c>
      <c r="F64" s="64">
        <v>40669.62</v>
      </c>
      <c r="G64" s="71">
        <v>78757.05</v>
      </c>
      <c r="H64" s="67">
        <v>3742.07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1118691.5</v>
      </c>
      <c r="E65" s="64">
        <v>127654.36</v>
      </c>
      <c r="F65" s="64">
        <v>37785.89</v>
      </c>
      <c r="G65" s="68">
        <v>69873.3</v>
      </c>
      <c r="H65" s="68">
        <v>3139.19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10175.080000000075</v>
      </c>
      <c r="E66" s="75">
        <f>E64-E65</f>
        <v>5917.759999999995</v>
      </c>
      <c r="F66" s="75">
        <f>F64-F65</f>
        <v>2883.730000000003</v>
      </c>
      <c r="G66" s="76">
        <f>G64-G65</f>
        <v>8883.75</v>
      </c>
      <c r="H66" s="76">
        <f>H64-H65</f>
        <v>602.8800000000001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1126327.44</v>
      </c>
      <c r="E67" s="69">
        <v>141292.57</v>
      </c>
      <c r="F67" s="69">
        <v>39084.81</v>
      </c>
      <c r="G67" s="70">
        <v>78721.16</v>
      </c>
      <c r="H67" s="70">
        <v>3768.23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-2539.1400000001304</v>
      </c>
      <c r="E68" s="43">
        <f>E67-E64</f>
        <v>7720.450000000012</v>
      </c>
      <c r="F68" s="43">
        <f>F67-F64</f>
        <v>-1584.810000000005</v>
      </c>
      <c r="G68" s="43">
        <f>G67-G64</f>
        <v>-35.88999999999942</v>
      </c>
      <c r="H68" s="43">
        <f>H67-H64</f>
        <v>26.159999999999854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144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8" t="s">
        <v>144</v>
      </c>
      <c r="E70" s="159"/>
      <c r="F70" s="159"/>
      <c r="G70" s="159"/>
      <c r="H70" s="16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61" t="s">
        <v>101</v>
      </c>
      <c r="B72" s="162"/>
      <c r="C72" s="162"/>
      <c r="D72" s="162"/>
      <c r="E72" s="162"/>
      <c r="F72" s="162"/>
      <c r="G72" s="162"/>
      <c r="H72" s="163"/>
    </row>
    <row r="73" spans="1:8" ht="45" customHeight="1" thickBot="1">
      <c r="A73" s="103" t="s">
        <v>102</v>
      </c>
      <c r="B73" s="103" t="s">
        <v>66</v>
      </c>
      <c r="C73" s="104" t="s">
        <v>67</v>
      </c>
      <c r="D73" s="103" t="s">
        <v>66</v>
      </c>
      <c r="E73" s="121" t="s">
        <v>186</v>
      </c>
      <c r="F73" s="122"/>
      <c r="G73" s="123"/>
      <c r="H73" s="105">
        <v>46</v>
      </c>
    </row>
    <row r="74" spans="1:8" ht="45" customHeight="1" thickBot="1">
      <c r="A74" s="103" t="s">
        <v>103</v>
      </c>
      <c r="B74" s="103" t="s">
        <v>69</v>
      </c>
      <c r="C74" s="104" t="s">
        <v>67</v>
      </c>
      <c r="D74" s="103" t="s">
        <v>69</v>
      </c>
      <c r="E74" s="121"/>
      <c r="F74" s="122"/>
      <c r="G74" s="123"/>
      <c r="H74" s="105">
        <v>46</v>
      </c>
    </row>
    <row r="75" spans="1:8" ht="66.75" customHeight="1" thickBot="1">
      <c r="A75" s="103" t="s">
        <v>104</v>
      </c>
      <c r="B75" s="103" t="s">
        <v>71</v>
      </c>
      <c r="C75" s="104" t="s">
        <v>105</v>
      </c>
      <c r="D75" s="103" t="s">
        <v>71</v>
      </c>
      <c r="E75" s="121"/>
      <c r="F75" s="122"/>
      <c r="G75" s="123"/>
      <c r="H75" s="105">
        <v>0</v>
      </c>
    </row>
    <row r="76" spans="1:8" ht="46.5" customHeight="1" thickBot="1">
      <c r="A76" s="103" t="s">
        <v>106</v>
      </c>
      <c r="B76" s="103" t="s">
        <v>73</v>
      </c>
      <c r="C76" s="104" t="s">
        <v>16</v>
      </c>
      <c r="D76" s="103" t="s">
        <v>73</v>
      </c>
      <c r="E76" s="124"/>
      <c r="F76" s="125"/>
      <c r="G76" s="126"/>
      <c r="H76" s="105">
        <f>D68+E68+F68+G68+H68</f>
        <v>3586.7699999998767</v>
      </c>
    </row>
    <row r="77" spans="1:8" ht="25.5" customHeight="1" thickBot="1">
      <c r="A77" s="161" t="s">
        <v>107</v>
      </c>
      <c r="B77" s="162"/>
      <c r="C77" s="162"/>
      <c r="D77" s="162"/>
      <c r="E77" s="162"/>
      <c r="F77" s="162"/>
      <c r="G77" s="162"/>
      <c r="H77" s="163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27" t="s">
        <v>187</v>
      </c>
      <c r="F78" s="128"/>
      <c r="G78" s="129"/>
      <c r="H78" s="106">
        <v>2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30"/>
      <c r="F79" s="131"/>
      <c r="G79" s="132"/>
      <c r="H79" s="107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8" t="s">
        <v>113</v>
      </c>
      <c r="E80" s="118" t="s">
        <v>165</v>
      </c>
      <c r="F80" s="119"/>
      <c r="G80" s="119"/>
      <c r="H80" s="120"/>
    </row>
    <row r="81" ht="12.75">
      <c r="A81" s="1"/>
    </row>
    <row r="82" ht="12.75">
      <c r="A82" s="1"/>
    </row>
    <row r="83" spans="1:8" ht="38.25" customHeight="1">
      <c r="A83" s="117" t="s">
        <v>170</v>
      </c>
      <c r="B83" s="117"/>
      <c r="C83" s="117"/>
      <c r="D83" s="117"/>
      <c r="E83" s="117"/>
      <c r="F83" s="117"/>
      <c r="G83" s="117"/>
      <c r="H83" s="11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6" t="s">
        <v>115</v>
      </c>
      <c r="D86" s="147"/>
      <c r="E86" s="148"/>
    </row>
    <row r="87" spans="1:5" ht="18.75" customHeight="1" thickBot="1">
      <c r="A87" s="28">
        <v>2</v>
      </c>
      <c r="B87" s="4" t="s">
        <v>116</v>
      </c>
      <c r="C87" s="146" t="s">
        <v>117</v>
      </c>
      <c r="D87" s="147"/>
      <c r="E87" s="148"/>
    </row>
    <row r="88" spans="1:5" ht="16.5" customHeight="1" thickBot="1">
      <c r="A88" s="28">
        <v>3</v>
      </c>
      <c r="B88" s="4" t="s">
        <v>118</v>
      </c>
      <c r="C88" s="146" t="s">
        <v>119</v>
      </c>
      <c r="D88" s="147"/>
      <c r="E88" s="148"/>
    </row>
    <row r="89" spans="1:5" ht="13.5" thickBot="1">
      <c r="A89" s="28">
        <v>4</v>
      </c>
      <c r="B89" s="4" t="s">
        <v>16</v>
      </c>
      <c r="C89" s="146" t="s">
        <v>120</v>
      </c>
      <c r="D89" s="147"/>
      <c r="E89" s="148"/>
    </row>
    <row r="90" spans="1:5" ht="24" customHeight="1" thickBot="1">
      <c r="A90" s="28">
        <v>5</v>
      </c>
      <c r="B90" s="4" t="s">
        <v>86</v>
      </c>
      <c r="C90" s="146" t="s">
        <v>121</v>
      </c>
      <c r="D90" s="147"/>
      <c r="E90" s="148"/>
    </row>
    <row r="91" spans="1:5" ht="21" customHeight="1" thickBot="1">
      <c r="A91" s="29">
        <v>6</v>
      </c>
      <c r="B91" s="30" t="s">
        <v>122</v>
      </c>
      <c r="C91" s="146" t="s">
        <v>123</v>
      </c>
      <c r="D91" s="147"/>
      <c r="E91" s="148"/>
    </row>
    <row r="92" spans="2:3" ht="15">
      <c r="B92" s="179" t="s">
        <v>176</v>
      </c>
      <c r="C92" s="179"/>
    </row>
    <row r="93" spans="2:6" ht="72">
      <c r="B93" s="91" t="s">
        <v>177</v>
      </c>
      <c r="C93" s="94" t="s">
        <v>183</v>
      </c>
      <c r="D93" s="95" t="s">
        <v>178</v>
      </c>
      <c r="E93" s="96" t="s">
        <v>179</v>
      </c>
      <c r="F93" s="97" t="s">
        <v>184</v>
      </c>
    </row>
    <row r="94" spans="2:6" ht="22.5">
      <c r="B94" s="92" t="s">
        <v>180</v>
      </c>
      <c r="C94" s="93">
        <f>'[1]Report'!$Z$424</f>
        <v>987.3100000000002</v>
      </c>
      <c r="D94" s="98">
        <v>6381.34</v>
      </c>
      <c r="E94" s="99">
        <v>6798.72</v>
      </c>
      <c r="F94" s="100">
        <f>C94+E94</f>
        <v>7786.030000000001</v>
      </c>
    </row>
    <row r="95" spans="2:6" ht="22.5">
      <c r="B95" s="92" t="s">
        <v>181</v>
      </c>
      <c r="C95" s="93">
        <f>'[1]Report'!$Z$404</f>
        <v>826.9300000000002</v>
      </c>
      <c r="D95" s="98">
        <v>5500.03</v>
      </c>
      <c r="E95" s="99">
        <v>5700.97</v>
      </c>
      <c r="F95" s="100">
        <f>C95+E95</f>
        <v>6527.900000000001</v>
      </c>
    </row>
  </sheetData>
  <sheetProtection/>
  <mergeCells count="70">
    <mergeCell ref="B92:C92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2017-06-23T02:27:09Z</cp:lastPrinted>
  <dcterms:created xsi:type="dcterms:W3CDTF">1996-10-08T23:32:33Z</dcterms:created>
  <dcterms:modified xsi:type="dcterms:W3CDTF">2018-03-13T07:32:06Z</dcterms:modified>
  <cp:category/>
  <cp:version/>
  <cp:contentType/>
  <cp:contentStatus/>
</cp:coreProperties>
</file>