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<sst xmlns="http://schemas.openxmlformats.org/spreadsheetml/2006/main" count="295" uniqueCount="190">
  <si>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</si>
  <si>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</si>
  <si>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</si>
  <si>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</si>
  <si>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</si>
  <si>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</si>
  <si>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</si>
  <si>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</si>
  <si>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</si>
  <si>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</si>
  <si>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</si>
  <si>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</si>
  <si>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</si>
  <si>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</si>
  <si>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</si>
  <si>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</si>
  <si>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</si>
  <si>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</si>
  <si>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</si>
  <si>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</si>
  <si>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</si>
  <si>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</si>
  <si>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</si>
  <si>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</si>
  <si>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</si>
  <si>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</si>
  <si>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</si>
  <si>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</si>
  <si>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</si>
  <si>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</si>
  <si>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</si>
  <si>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</si>
  <si>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</si>
  <si>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</si>
  <si>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</si>
  <si>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</si>
  <si>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</si>
  <si>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</si>
  <si>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</si>
  <si>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</si>
  <si>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</si>
  <si>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</si>
  <si>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</si>
  <si>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</si>
  <si>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</si>
  <si>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</si>
  <si>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</si>
  <si>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</si>
  <si>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</si>
  <si>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</si>
  <si>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</si>
  <si>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</si>
  <si>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</si>
  <si>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</si>
  <si>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</si>
  <si>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</si>
  <si>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</si>
  <si>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</si>
  <si>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</si>
  <si>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</si>
  <si>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</si>
  <si>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</si>
  <si>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</si>
  <si>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</si>
  <si>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</si>
  <si>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</si>
  <si>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</si>
  <si>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</si>
  <si>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</si>
  <si>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</si>
  <si>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</si>
  <si>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</si>
  <si>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</si>
  <si>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</si>
  <si>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</si>
  <si>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</si>
  <si>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</si>
  <si>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</si>
  <si>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</si>
  <si>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</si>
  <si>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</si>
  <si>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</si>
  <si>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</si>
  <si>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</si>
  <si>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</si>
  <si>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</si>
  <si>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</si>
  <si>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</si>
  <si>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</si>
  <si>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</si>
  <si>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</si>
  <si>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</si>
  <si>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</si>
  <si>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</si>
  <si>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</si>
  <si>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</si>
  <si>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</si>
  <si>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</si>
  <si>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</si>
  <si>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</si>
  <si>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</si>
  <si>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</si>
  <si>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</si>
  <si>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</si>
  <si>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</si>
  <si>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</si>
  <si>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</si>
  <si>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</si>
  <si>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</si>
  <si>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</si>
  <si>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</si>
  <si>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</si>
  <si>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</si>
  <si>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</si>
  <si>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</si>
  <si>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</si>
  <si>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</si>
  <si>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</si>
  <si>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</si>
  <si>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</si>
  <si>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</si>
  <si>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</si>
  <si>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</si>
  <si>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</si>
  <si>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</si>
  <si>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</si>
  <si>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</si>
  <si>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</si>
  <si>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</si>
  <si>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</si>
  <si>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</si>
  <si>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</si>
  <si>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</si>
  <si>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</si>
  <si>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</si>
  <si>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</si>
  <si>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</si>
  <si>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</si>
  <si>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</si>
  <si>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</si>
  <si>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</si>
  <si>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</si>
  <si>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</si>
  <si>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</si>
  <si>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</si>
  <si>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</si>
  <si>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</si>
  <si>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</si>
  <si>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</si>
  <si>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</si>
  <si>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</si>
  <si>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</si>
  <si>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</si>
  <si>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</si>
  <si>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</si>
  <si>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</si>
  <si>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</si>
  <si>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</si>
  <si>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</si>
  <si>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</si>
  <si>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</si>
  <si>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</si>
  <si>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</si>
  <si>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</si>
  <si>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</si>
  <si>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</si>
  <si>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</si>
  <si>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</si>
  <si>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</si>
  <si>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</si>
  <si>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</si>
  <si>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</si>
  <si>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</si>
  <si>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</si>
  <si>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</si>
  <si>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</si>
  <si>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</si>
  <si>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</si>
  <si>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</si>
  <si>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</si>
  <si>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</si>
  <si>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</si>
  <si>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</si>
  <si>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</si>
  <si>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</si>
  <si>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</si>
  <si>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</si>
  <si>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</si>
  <si>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20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</si>
  <si>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6,25,23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</si>
</sst>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3" sqref="E83:H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3" t="s">
        <v>188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8">
        <v>43830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7">
        <v>117050.91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1">
        <v>135449.24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8" t="s">
        <v>23</v>
      </c>
      <c r="E12" s="199"/>
      <c r="F12" s="200"/>
      <c r="G12" s="72">
        <f>G13+G14+G20+G21+G22+G23+G31+G24</f>
        <v>316061.76000000007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9">
        <v>73452.9</v>
      </c>
      <c r="H13" s="5"/>
      <c r="L13" s="115">
        <f>G13+G14+G20+G21+G22+G23+G24-G32</f>
        <v>316061.76000000007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3">
        <f>39211.58+G32</f>
        <v>39211.58</v>
      </c>
      <c r="H14" s="5"/>
    </row>
    <row r="15" spans="1:8" ht="26.25" customHeight="1" thickBot="1">
      <c r="A15" s="4"/>
      <c r="B15" s="6"/>
      <c r="C15" s="3" t="s">
        <v>16</v>
      </c>
      <c r="D15" s="149" t="s">
        <v>149</v>
      </c>
      <c r="E15" s="150"/>
      <c r="F15" s="151"/>
      <c r="G15" s="74">
        <f>42044.03+G33</f>
        <v>42044.03</v>
      </c>
      <c r="H15" s="5"/>
    </row>
    <row r="16" spans="1:13" ht="13.5" customHeight="1" thickBot="1">
      <c r="A16" s="4"/>
      <c r="B16" s="6"/>
      <c r="C16" s="3" t="s">
        <v>16</v>
      </c>
      <c r="D16" s="149" t="s">
        <v>150</v>
      </c>
      <c r="E16" s="150"/>
      <c r="F16" s="151"/>
      <c r="G16" s="75">
        <f>12899.59+G37</f>
        <v>12899.59</v>
      </c>
      <c r="H16" s="43"/>
      <c r="M16" s="115">
        <f>G14+G31-G15</f>
        <v>-2832.449999999997</v>
      </c>
    </row>
    <row r="17" spans="1:8" ht="13.5" customHeight="1" thickBot="1">
      <c r="A17" s="4"/>
      <c r="B17" s="6"/>
      <c r="C17" s="3" t="s">
        <v>16</v>
      </c>
      <c r="D17" s="149" t="s">
        <v>151</v>
      </c>
      <c r="E17" s="150"/>
      <c r="F17" s="151"/>
      <c r="G17" s="59">
        <v>140194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117050.91</v>
      </c>
      <c r="H18" s="41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1">
        <f>G18+G15-G17</f>
        <v>18900.940000000002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9">
        <v>70876.34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3" t="s">
        <v>144</v>
      </c>
      <c r="E21" s="174"/>
      <c r="F21" s="184"/>
      <c r="G21" s="58">
        <v>-16041.49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3" t="s">
        <v>145</v>
      </c>
      <c r="E22" s="174"/>
      <c r="F22" s="184"/>
      <c r="G22" s="58">
        <v>15095.46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5" t="s">
        <v>146</v>
      </c>
      <c r="E23" s="196"/>
      <c r="F23" s="197"/>
      <c r="G23" s="58">
        <v>117266.88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5" t="s">
        <v>180</v>
      </c>
      <c r="E24" s="196"/>
      <c r="F24" s="197"/>
      <c r="G24" s="58">
        <v>16200.09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3" t="s">
        <v>35</v>
      </c>
      <c r="E25" s="174"/>
      <c r="F25" s="184"/>
      <c r="G25" s="70">
        <f>G26+G33</f>
        <v>346025.87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5">
        <v>346025.87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6"/>
      <c r="I30" s="63"/>
    </row>
    <row r="31" spans="1:9" ht="13.5" customHeight="1" thickBot="1">
      <c r="A31" s="4"/>
      <c r="B31" s="12"/>
      <c r="C31" s="3"/>
      <c r="D31" s="149" t="s">
        <v>162</v>
      </c>
      <c r="E31" s="150"/>
      <c r="F31" s="15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9" t="s">
        <v>184</v>
      </c>
      <c r="E32" s="150"/>
      <c r="F32" s="15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9" t="s">
        <v>163</v>
      </c>
      <c r="E33" s="150"/>
      <c r="F33" s="150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9" t="s">
        <v>175</v>
      </c>
      <c r="E34" s="150"/>
      <c r="F34" s="204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9" t="s">
        <v>165</v>
      </c>
      <c r="E35" s="150"/>
      <c r="F35" s="150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9" t="s">
        <v>164</v>
      </c>
      <c r="E36" s="150"/>
      <c r="F36" s="150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9" t="s">
        <v>185</v>
      </c>
      <c r="E37" s="150"/>
      <c r="F37" s="150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9" t="s">
        <v>51</v>
      </c>
      <c r="E38" s="150"/>
      <c r="F38" s="151"/>
      <c r="G38" s="60">
        <f>G25+G40</f>
        <v>364926.81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9" t="s">
        <v>55</v>
      </c>
      <c r="E40" s="150"/>
      <c r="F40" s="151"/>
      <c r="G40" s="61">
        <f>G19</f>
        <v>18900.940000000002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9" t="s">
        <v>57</v>
      </c>
      <c r="E41" s="150"/>
      <c r="F41" s="151"/>
      <c r="G41" s="44">
        <f>G11+G12+G31-G25</f>
        <v>105485.13000000006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140194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3.99</v>
      </c>
      <c r="F45" s="53" t="s">
        <v>136</v>
      </c>
      <c r="G45" s="54">
        <v>3837002062</v>
      </c>
      <c r="H45" s="55">
        <f>G13</f>
        <v>73452.9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70876.34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-16041.49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15095.46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117266.88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5"/>
      <c r="G50" s="151"/>
      <c r="H50" s="55">
        <f>SUM(H44:H49)</f>
        <v>400844.09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5" t="s">
        <v>138</v>
      </c>
      <c r="E52" s="13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5" t="s">
        <v>69</v>
      </c>
      <c r="E53" s="136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5" t="s">
        <v>70</v>
      </c>
      <c r="E54" s="13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5" t="s">
        <v>72</v>
      </c>
      <c r="E55" s="136"/>
      <c r="F55" s="102">
        <v>0</v>
      </c>
      <c r="G55" s="100"/>
      <c r="H55" s="103"/>
    </row>
    <row r="56" spans="1:8" ht="18.75" customHeight="1" thickBot="1">
      <c r="A56" s="152" t="s">
        <v>73</v>
      </c>
      <c r="B56" s="153"/>
      <c r="C56" s="153"/>
      <c r="D56" s="153"/>
      <c r="E56" s="153"/>
      <c r="F56" s="153"/>
      <c r="G56" s="153"/>
      <c r="H56" s="15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3" t="s">
        <v>15</v>
      </c>
      <c r="E57" s="134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3" t="s">
        <v>18</v>
      </c>
      <c r="E58" s="134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3" t="s">
        <v>20</v>
      </c>
      <c r="E59" s="134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3" t="s">
        <v>53</v>
      </c>
      <c r="E60" s="134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3" t="s">
        <v>55</v>
      </c>
      <c r="E61" s="134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5" t="s">
        <v>57</v>
      </c>
      <c r="E62" s="156"/>
      <c r="F62" s="51">
        <f>D69+E69+F69+G69+H69</f>
        <v>11578.830000000002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2"/>
      <c r="F65" s="122"/>
      <c r="G65" s="122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93.62745625358578</v>
      </c>
      <c r="E66" s="123"/>
      <c r="F66" s="123"/>
      <c r="G66" s="124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17">
        <v>52221.65</v>
      </c>
      <c r="E67" s="125"/>
      <c r="F67" s="125"/>
      <c r="G67" s="126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17">
        <v>40642.82</v>
      </c>
      <c r="E68" s="125"/>
      <c r="F68" s="125"/>
      <c r="G68" s="12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11578.830000000002</v>
      </c>
      <c r="E69" s="125"/>
      <c r="F69" s="125"/>
      <c r="G69" s="12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18">
        <f>D67</f>
        <v>52221.65</v>
      </c>
      <c r="E70" s="128"/>
      <c r="F70" s="129"/>
      <c r="G70" s="129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38">
        <f>E70-E67</f>
        <v>0</v>
      </c>
      <c r="F71" s="38">
        <f>F67-F70</f>
        <v>0</v>
      </c>
      <c r="G71" s="38">
        <f>G67-G70</f>
        <v>0</v>
      </c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3" t="s">
        <v>140</v>
      </c>
      <c r="E72" s="144"/>
      <c r="F72" s="144"/>
      <c r="G72" s="144"/>
      <c r="H72" s="14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0" t="s">
        <v>171</v>
      </c>
      <c r="F76" s="141"/>
      <c r="G76" s="142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0"/>
      <c r="F77" s="141"/>
      <c r="G77" s="142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0"/>
      <c r="F78" s="141"/>
      <c r="G78" s="142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0"/>
      <c r="F79" s="161"/>
      <c r="G79" s="162"/>
      <c r="H79" s="93">
        <v>-9559.74</v>
      </c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5" t="s">
        <v>189</v>
      </c>
      <c r="F81" s="186"/>
      <c r="G81" s="187"/>
      <c r="H81" s="112">
        <v>2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8">
        <v>23</v>
      </c>
      <c r="F82" s="189"/>
      <c r="G82" s="190"/>
      <c r="H82" s="113">
        <v>1</v>
      </c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2" t="s">
        <v>155</v>
      </c>
      <c r="F83" s="193"/>
      <c r="G83" s="193"/>
      <c r="H83" s="194"/>
    </row>
    <row r="84" ht="12.75">
      <c r="A84" s="1"/>
    </row>
    <row r="85" ht="12.75">
      <c r="A85" s="1"/>
    </row>
    <row r="86" spans="1:8" ht="38.25" customHeight="1">
      <c r="A86" s="191" t="s">
        <v>160</v>
      </c>
      <c r="B86" s="191"/>
      <c r="C86" s="191"/>
      <c r="D86" s="191"/>
      <c r="E86" s="191"/>
      <c r="F86" s="191"/>
      <c r="G86" s="191"/>
      <c r="H86" s="19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7" t="s">
        <v>114</v>
      </c>
      <c r="D89" s="138"/>
      <c r="E89" s="139"/>
    </row>
    <row r="90" spans="1:5" ht="18.75" customHeight="1" thickBot="1">
      <c r="A90" s="25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5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5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5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6">
        <v>6</v>
      </c>
      <c r="B94" s="27" t="s">
        <v>121</v>
      </c>
      <c r="C94" s="137" t="s">
        <v>122</v>
      </c>
      <c r="D94" s="138"/>
      <c r="E94" s="139"/>
    </row>
    <row r="96" spans="2:3" ht="15">
      <c r="B96" s="132" t="s">
        <v>166</v>
      </c>
      <c r="C96" s="132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20130.14</v>
      </c>
      <c r="D98" s="130"/>
      <c r="E98" s="131"/>
      <c r="F98" s="85">
        <f>C98+D98-E98</f>
        <v>20130.14</v>
      </c>
    </row>
    <row r="99" spans="2:6" ht="22.5">
      <c r="B99" s="84" t="s">
        <v>170</v>
      </c>
      <c r="C99" s="78">
        <v>9597.32</v>
      </c>
      <c r="D99" s="130"/>
      <c r="E99" s="131"/>
      <c r="F99" s="85">
        <f>C99+D99-E99</f>
        <v>9597.32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2020-03-17T06:05:25Z</dcterms:modified>
  <cp:category/>
  <cp:version/>
  <cp:contentType/>
  <cp:contentStatus/>
</cp:coreProperties>
</file>