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<sst xmlns="http://schemas.openxmlformats.org/spreadsheetml/2006/main" count="97" uniqueCount="69">
  <si>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</si>
  <si>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</si>
  <si>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</si>
  <si>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</si>
  <si>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</si>
  <si>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</si>
  <si>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</si>
  <si>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</si>
  <si>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</si>
  <si>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</si>
  <si>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</si>
  <si>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</si>
  <si>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</si>
  <si>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</si>
  <si>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</si>
  <si>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</si>
  <si>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</si>
  <si>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</si>
  <si>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</si>
  <si>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</si>
  <si>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</si>
  <si>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</si>
  <si>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</si>
  <si>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</si>
  <si>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</si>
  <si>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</si>
  <si>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</si>
  <si>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</si>
  <si>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</si>
  <si>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</si>
  <si>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</si>
  <si>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</si>
  <si>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</si>
  <si>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</si>
  <si>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</si>
  <si>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</si>
  <si>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</si>
  <si>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</si>
  <si>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</si>
  <si>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Адрес</t>
  </si>
  <si>
    <t>дом</t>
  </si>
  <si>
    <t>№ Акта</t>
  </si>
  <si>
    <t>ЖЭУ-2</t>
  </si>
  <si>
    <t>выполнено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</si>
  <si>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</si>
  <si>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</si>
  <si>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</si>
  <si>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</si>
  <si>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</si>
  <si>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</si>
  <si>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</si>
  <si>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</si>
  <si>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</si>
  <si>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</si>
  <si>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</si>
  <si>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№ 3</t>
  </si>
  <si>
    <t>Слюдянских Красногвардейцев</t>
  </si>
  <si>
    <t>№ 48  по ул. Слюдянских Красногвардейцев</t>
  </si>
  <si>
    <t>Сл. Красногвардейцев</t>
  </si>
  <si>
    <t>Ракитина Евдокия Петровна тел. 53-4-48</t>
  </si>
  <si>
    <t xml:space="preserve"> ремонт слухового окна</t>
  </si>
  <si>
    <t>август</t>
  </si>
  <si>
    <t>Текущий ремонт подъездов</t>
  </si>
  <si>
    <t>2 шт.</t>
  </si>
  <si>
    <t>Смена шиферной кровли отдельными местами, смена разделки слухового окна</t>
  </si>
  <si>
    <t>1,75 м2/ 2,5 м</t>
  </si>
  <si>
    <t>Ремонт чердачного люка (замки, проушины)</t>
  </si>
  <si>
    <t>1 шт./ 2 шт.</t>
  </si>
  <si>
    <t xml:space="preserve"> 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</si>
</sst>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5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2" fontId="2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 vertical="center" wrapText="1"/>
    </xf>
    <xf numFmtId="2" fontId="7" fillId="34" borderId="0" xfId="0" applyNumberFormat="1" applyFont="1" applyFill="1" applyAlignment="1">
      <alignment vertical="center" wrapText="1"/>
    </xf>
    <xf numFmtId="2" fontId="3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vertical="center"/>
    </xf>
    <xf numFmtId="2" fontId="3" fillId="34" borderId="0" xfId="0" applyNumberFormat="1" applyFont="1" applyFill="1" applyAlignment="1">
      <alignment horizontal="center"/>
    </xf>
    <xf numFmtId="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2" fontId="8" fillId="34" borderId="0" xfId="0" applyNumberFormat="1" applyFont="1" applyFill="1" applyAlignment="1">
      <alignment wrapText="1"/>
    </xf>
    <xf numFmtId="2" fontId="8" fillId="34" borderId="0" xfId="0" applyNumberFormat="1" applyFont="1" applyFill="1" applyAlignment="1">
      <alignment/>
    </xf>
    <xf numFmtId="2" fontId="3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/>
    </xf>
    <xf numFmtId="2" fontId="8" fillId="34" borderId="10" xfId="0" applyNumberFormat="1" applyFont="1" applyFill="1" applyBorder="1" applyAlignment="1">
      <alignment/>
    </xf>
    <xf numFmtId="2" fontId="9" fillId="34" borderId="0" xfId="0" applyNumberFormat="1" applyFont="1" applyFill="1" applyAlignment="1">
      <alignment/>
    </xf>
    <xf numFmtId="2" fontId="9" fillId="34" borderId="0" xfId="0" applyNumberFormat="1" applyFont="1" applyFill="1" applyAlignment="1">
      <alignment vertical="center"/>
    </xf>
    <xf numFmtId="2" fontId="8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wrapText="1"/>
    </xf>
    <xf numFmtId="2" fontId="9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vertical="center"/>
    </xf>
    <xf numFmtId="2" fontId="10" fillId="34" borderId="0" xfId="0" applyNumberFormat="1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2" fontId="3" fillId="34" borderId="11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wrapText="1"/>
    </xf>
    <xf numFmtId="2" fontId="3" fillId="34" borderId="14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 wrapText="1"/>
    </xf>
    <xf numFmtId="2" fontId="3" fillId="34" borderId="0" xfId="0" applyNumberFormat="1" applyFont="1" applyFill="1" applyAlignment="1">
      <alignment wrapText="1"/>
    </xf>
    <xf numFmtId="2" fontId="3" fillId="34" borderId="0" xfId="0" applyNumberFormat="1" applyFont="1" applyFill="1" applyBorder="1" applyAlignment="1">
      <alignment vertical="center" wrapText="1"/>
    </xf>
    <xf numFmtId="2" fontId="8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vertical="center" wrapText="1"/>
    </xf>
    <xf numFmtId="2" fontId="8" fillId="34" borderId="10" xfId="0" applyNumberFormat="1" applyFont="1" applyFill="1" applyBorder="1" applyAlignment="1">
      <alignment wrapText="1"/>
    </xf>
    <xf numFmtId="2" fontId="10" fillId="34" borderId="0" xfId="0" applyNumberFormat="1" applyFont="1" applyFill="1" applyBorder="1" applyAlignment="1">
      <alignment/>
    </xf>
    <xf numFmtId="2" fontId="9" fillId="34" borderId="0" xfId="0" applyNumberFormat="1" applyFont="1" applyFill="1" applyBorder="1" applyAlignment="1">
      <alignment horizontal="left"/>
    </xf>
    <xf numFmtId="2" fontId="9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13" fillId="34" borderId="10" xfId="0" applyNumberFormat="1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2" fontId="12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 horizontal="center"/>
    </xf>
    <xf numFmtId="2" fontId="4" fillId="34" borderId="0" xfId="0" applyNumberFormat="1" applyFont="1" applyFill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9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2" fontId="3" fillId="34" borderId="15" xfId="0" applyNumberFormat="1" applyFont="1" applyFill="1" applyBorder="1" applyAlignment="1">
      <alignment wrapText="1"/>
    </xf>
    <xf numFmtId="2" fontId="3" fillId="34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4" fontId="3" fillId="33" borderId="17" xfId="0" applyNumberFormat="1" applyFont="1" applyFill="1" applyBorder="1" applyAlignment="1">
      <alignment/>
    </xf>
    <xf numFmtId="14" fontId="3" fillId="0" borderId="17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zoomScalePageLayoutView="0" workbookViewId="0" topLeftCell="A28">
      <selection activeCell="B39" sqref="B39:I39"/>
    </sheetView>
  </sheetViews>
  <sheetFormatPr defaultColWidth="9.140625" defaultRowHeight="12.75"/>
  <cols>
    <col min="1" max="1" width="6.8515625" style="20" customWidth="1"/>
    <col min="2" max="2" width="27.421875" style="20" customWidth="1"/>
    <col min="3" max="3" width="10.28125" style="22" customWidth="1"/>
    <col min="4" max="4" width="13.00390625" style="20" customWidth="1"/>
    <col min="5" max="5" width="14.7109375" style="20" customWidth="1"/>
    <col min="6" max="6" width="13.421875" style="20" customWidth="1"/>
    <col min="7" max="7" width="17.57421875" style="20" customWidth="1"/>
    <col min="8" max="8" width="15.421875" style="20" customWidth="1"/>
    <col min="9" max="9" width="14.28125" style="20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5" t="s">
        <v>0</v>
      </c>
      <c r="B1" s="75"/>
      <c r="C1" s="75"/>
      <c r="D1" s="75"/>
      <c r="E1" s="75"/>
      <c r="F1" s="75"/>
      <c r="G1" s="75"/>
      <c r="H1" s="75"/>
      <c r="I1" s="17"/>
      <c r="J1" s="1"/>
      <c r="K1" s="1"/>
      <c r="L1" s="1"/>
      <c r="M1" s="1"/>
    </row>
    <row r="2" spans="1:13" ht="21" customHeight="1">
      <c r="A2" s="76" t="s">
        <v>1</v>
      </c>
      <c r="B2" s="76"/>
      <c r="C2" s="76"/>
      <c r="D2" s="76"/>
      <c r="E2" s="76"/>
      <c r="F2" s="76"/>
      <c r="G2" s="76"/>
      <c r="H2" s="76"/>
      <c r="I2" s="18"/>
      <c r="J2" s="3"/>
      <c r="K2" s="3"/>
      <c r="L2" s="3"/>
      <c r="M2" s="3"/>
    </row>
    <row r="3" spans="1:13" ht="21.75" customHeight="1">
      <c r="A3" s="76" t="s">
        <v>2</v>
      </c>
      <c r="B3" s="76"/>
      <c r="C3" s="76"/>
      <c r="D3" s="76"/>
      <c r="E3" s="76"/>
      <c r="F3" s="76"/>
      <c r="G3" s="76"/>
      <c r="H3" s="76"/>
      <c r="I3" s="18"/>
      <c r="J3" s="3"/>
      <c r="K3" s="3"/>
      <c r="L3" s="3"/>
      <c r="M3" s="3"/>
    </row>
    <row r="4" spans="1:13" ht="18.75" customHeight="1">
      <c r="A4" s="76" t="s">
        <v>57</v>
      </c>
      <c r="B4" s="76"/>
      <c r="C4" s="76"/>
      <c r="D4" s="76"/>
      <c r="E4" s="76"/>
      <c r="F4" s="76"/>
      <c r="G4" s="76"/>
      <c r="H4" s="76"/>
      <c r="I4" s="18"/>
      <c r="J4" s="3"/>
      <c r="K4" s="3"/>
      <c r="L4" s="3"/>
      <c r="M4" s="3"/>
    </row>
    <row r="5" spans="1:13" ht="23.25" customHeight="1">
      <c r="A5" s="80" t="s">
        <v>3</v>
      </c>
      <c r="B5" s="80"/>
      <c r="C5" s="80"/>
      <c r="D5" s="80"/>
      <c r="E5" s="80"/>
      <c r="F5" s="80"/>
      <c r="G5" s="80"/>
      <c r="H5" s="80"/>
      <c r="I5" s="19"/>
      <c r="J5" s="4"/>
      <c r="K5" s="4"/>
      <c r="L5" s="4"/>
      <c r="M5" s="4"/>
    </row>
    <row r="6" spans="2:9" ht="12.75">
      <c r="B6" s="21"/>
      <c r="D6" s="23"/>
      <c r="E6" s="24"/>
      <c r="F6" s="24"/>
      <c r="G6" s="25"/>
      <c r="H6" s="26"/>
      <c r="I6" s="26"/>
    </row>
    <row r="7" spans="1:4" ht="37.5">
      <c r="A7" s="26"/>
      <c r="B7" s="85" t="s">
        <v>56</v>
      </c>
      <c r="C7" s="86">
        <v>48</v>
      </c>
      <c r="D7" s="27"/>
    </row>
    <row r="8" spans="2:4" ht="27" customHeight="1">
      <c r="B8" s="87" t="s">
        <v>4</v>
      </c>
      <c r="C8" s="88">
        <v>987.7</v>
      </c>
      <c r="D8" s="29" t="s">
        <v>5</v>
      </c>
    </row>
    <row r="9" spans="2:4" ht="26.25" customHeight="1">
      <c r="B9" s="87" t="s">
        <v>6</v>
      </c>
      <c r="C9" s="88">
        <v>915.1</v>
      </c>
      <c r="D9" s="29" t="s">
        <v>5</v>
      </c>
    </row>
    <row r="10" spans="1:3" ht="15.75">
      <c r="A10" s="30" t="s">
        <v>7</v>
      </c>
      <c r="B10" s="31"/>
      <c r="C10" s="32"/>
    </row>
    <row r="11" spans="1:9" s="5" customFormat="1" ht="48.75" customHeight="1">
      <c r="A11" s="33"/>
      <c r="B11" s="34" t="s">
        <v>8</v>
      </c>
      <c r="C11" s="35" t="s">
        <v>9</v>
      </c>
      <c r="D11" s="81" t="s">
        <v>10</v>
      </c>
      <c r="E11" s="82"/>
      <c r="F11" s="35" t="s">
        <v>11</v>
      </c>
      <c r="G11" s="35" t="s">
        <v>12</v>
      </c>
      <c r="H11" s="35" t="s">
        <v>13</v>
      </c>
      <c r="I11" s="22"/>
    </row>
    <row r="12" spans="1:8" ht="38.25" customHeight="1">
      <c r="A12" s="36"/>
      <c r="B12" s="37" t="s">
        <v>14</v>
      </c>
      <c r="C12" s="38" t="s">
        <v>15</v>
      </c>
      <c r="D12" s="83">
        <v>21015.73</v>
      </c>
      <c r="E12" s="84"/>
      <c r="F12" s="39">
        <f>5683.98+17217.91</f>
        <v>22901.89</v>
      </c>
      <c r="G12" s="27">
        <f>D12-F12</f>
        <v>-1886.1599999999999</v>
      </c>
      <c r="H12" s="27"/>
    </row>
    <row r="13" spans="1:8" ht="18" customHeight="1">
      <c r="A13" s="36"/>
      <c r="B13" s="37" t="s">
        <v>16</v>
      </c>
      <c r="C13" s="38" t="s">
        <v>15</v>
      </c>
      <c r="D13" s="83">
        <v>23064.5</v>
      </c>
      <c r="E13" s="84"/>
      <c r="F13" s="39">
        <f>6338.82+17757.05</f>
        <v>24095.87</v>
      </c>
      <c r="G13" s="27">
        <f>D13-F13</f>
        <v>-1031.369999999999</v>
      </c>
      <c r="H13" s="27"/>
    </row>
    <row r="14" spans="1:9" s="6" customFormat="1" ht="15.75">
      <c r="A14" s="40" t="s">
        <v>17</v>
      </c>
      <c r="B14" s="41"/>
      <c r="C14" s="42"/>
      <c r="D14" s="43"/>
      <c r="E14" s="43"/>
      <c r="F14" s="43"/>
      <c r="G14" s="44"/>
      <c r="H14" s="44"/>
      <c r="I14" s="44"/>
    </row>
    <row r="15" spans="1:9" s="5" customFormat="1" ht="62.25" customHeight="1">
      <c r="A15" s="45"/>
      <c r="B15" s="46" t="s">
        <v>18</v>
      </c>
      <c r="C15" s="34" t="s">
        <v>9</v>
      </c>
      <c r="D15" s="34" t="s">
        <v>19</v>
      </c>
      <c r="E15" s="34" t="s">
        <v>20</v>
      </c>
      <c r="F15" s="34" t="s">
        <v>21</v>
      </c>
      <c r="G15" s="34" t="s">
        <v>22</v>
      </c>
      <c r="H15" s="34" t="s">
        <v>23</v>
      </c>
      <c r="I15" s="22"/>
    </row>
    <row r="16" spans="1:8" ht="37.5" customHeight="1">
      <c r="A16" s="47"/>
      <c r="B16" s="48" t="s">
        <v>14</v>
      </c>
      <c r="C16" s="38" t="s">
        <v>15</v>
      </c>
      <c r="D16" s="39">
        <f>D12</f>
        <v>21015.73</v>
      </c>
      <c r="E16" s="39">
        <f>D16</f>
        <v>21015.73</v>
      </c>
      <c r="F16" s="39">
        <f>F12</f>
        <v>22901.89</v>
      </c>
      <c r="G16" s="37" t="s">
        <v>68</v>
      </c>
      <c r="H16" s="27">
        <f>D16-F16</f>
        <v>-1886.1599999999999</v>
      </c>
    </row>
    <row r="17" spans="1:8" ht="25.5">
      <c r="A17" s="47"/>
      <c r="B17" s="48" t="s">
        <v>24</v>
      </c>
      <c r="C17" s="38" t="s">
        <v>15</v>
      </c>
      <c r="D17" s="39">
        <v>25537.44</v>
      </c>
      <c r="E17" s="39">
        <f>D17</f>
        <v>25537.44</v>
      </c>
      <c r="F17" s="39">
        <f>6904.15+18573.25</f>
        <v>25477.4</v>
      </c>
      <c r="G17" s="37" t="s">
        <v>37</v>
      </c>
      <c r="H17" s="27">
        <f>D17-F17</f>
        <v>60.039999999997235</v>
      </c>
    </row>
    <row r="18" spans="1:8" ht="25.5">
      <c r="A18" s="47"/>
      <c r="B18" s="48" t="s">
        <v>25</v>
      </c>
      <c r="C18" s="38" t="s">
        <v>15</v>
      </c>
      <c r="D18" s="39">
        <v>47041.64</v>
      </c>
      <c r="E18" s="39">
        <f>D18</f>
        <v>47041.64</v>
      </c>
      <c r="F18" s="39">
        <f>12885.86+35931.88</f>
        <v>48817.74</v>
      </c>
      <c r="G18" s="37" t="s">
        <v>68</v>
      </c>
      <c r="H18" s="27">
        <f>D18-F18</f>
        <v>-1776.0999999999985</v>
      </c>
    </row>
    <row r="19" spans="1:8" ht="25.5">
      <c r="A19" s="47"/>
      <c r="B19" s="48" t="s">
        <v>26</v>
      </c>
      <c r="C19" s="38" t="s">
        <v>15</v>
      </c>
      <c r="D19" s="39">
        <v>7595.28</v>
      </c>
      <c r="E19" s="39">
        <f>D19</f>
        <v>7595.28</v>
      </c>
      <c r="F19" s="39">
        <f>-2053.47+5491.21</f>
        <v>3437.7400000000002</v>
      </c>
      <c r="G19" s="37" t="s">
        <v>37</v>
      </c>
      <c r="H19" s="27">
        <f>D19-F19</f>
        <v>4157.539999999999</v>
      </c>
    </row>
    <row r="20" spans="1:8" ht="25.5">
      <c r="A20" s="47"/>
      <c r="B20" s="48" t="s">
        <v>27</v>
      </c>
      <c r="C20" s="38" t="s">
        <v>15</v>
      </c>
      <c r="D20" s="39">
        <v>21978.94</v>
      </c>
      <c r="E20" s="39">
        <f>D20</f>
        <v>21978.94</v>
      </c>
      <c r="F20" s="39">
        <f>6011.42+15889.61</f>
        <v>21901.03</v>
      </c>
      <c r="G20" s="37" t="s">
        <v>37</v>
      </c>
      <c r="H20" s="27">
        <f>D20-F20</f>
        <v>77.90999999999985</v>
      </c>
    </row>
    <row r="21" spans="1:9" s="6" customFormat="1" ht="15.75">
      <c r="A21" s="40" t="s">
        <v>28</v>
      </c>
      <c r="B21" s="41"/>
      <c r="C21" s="42"/>
      <c r="D21" s="43"/>
      <c r="E21" s="43"/>
      <c r="F21" s="43"/>
      <c r="G21" s="43"/>
      <c r="H21" s="44"/>
      <c r="I21" s="44"/>
    </row>
    <row r="22" spans="2:8" ht="25.5">
      <c r="B22" s="28"/>
      <c r="C22" s="49" t="s">
        <v>9</v>
      </c>
      <c r="D22" s="39" t="s">
        <v>29</v>
      </c>
      <c r="E22" s="39"/>
      <c r="F22" s="39" t="s">
        <v>30</v>
      </c>
      <c r="G22" s="39" t="s">
        <v>31</v>
      </c>
      <c r="H22" s="27"/>
    </row>
    <row r="23" spans="1:11" ht="12.75">
      <c r="A23" s="36"/>
      <c r="B23" s="50" t="s">
        <v>16</v>
      </c>
      <c r="C23" s="51" t="s">
        <v>15</v>
      </c>
      <c r="D23" s="52">
        <f>D13</f>
        <v>23064.5</v>
      </c>
      <c r="E23" s="52"/>
      <c r="F23" s="53">
        <v>0</v>
      </c>
      <c r="G23" s="52">
        <f>D23-F23</f>
        <v>23064.5</v>
      </c>
      <c r="H23" s="54"/>
      <c r="I23" s="55"/>
      <c r="J23" s="7"/>
      <c r="K23" s="7"/>
    </row>
    <row r="24" spans="1:8" ht="12.75">
      <c r="A24" s="36"/>
      <c r="B24" s="37" t="s">
        <v>32</v>
      </c>
      <c r="C24" s="38" t="s">
        <v>15</v>
      </c>
      <c r="D24" s="39"/>
      <c r="E24" s="39"/>
      <c r="F24" s="39"/>
      <c r="G24" s="29">
        <f>H28</f>
        <v>46621.31</v>
      </c>
      <c r="H24" s="27"/>
    </row>
    <row r="25" spans="1:9" ht="12.75">
      <c r="A25" s="36"/>
      <c r="B25" s="56"/>
      <c r="C25" s="33"/>
      <c r="D25" s="36"/>
      <c r="E25" s="36"/>
      <c r="F25" s="36"/>
      <c r="G25" s="57"/>
      <c r="H25" s="58"/>
      <c r="I25" s="58"/>
    </row>
    <row r="26" spans="1:9" ht="56.25" customHeight="1">
      <c r="A26" s="36"/>
      <c r="B26" s="59" t="s">
        <v>33</v>
      </c>
      <c r="C26" s="38" t="s">
        <v>15</v>
      </c>
      <c r="D26" s="39"/>
      <c r="E26" s="39"/>
      <c r="F26" s="60"/>
      <c r="G26" s="60"/>
      <c r="H26" s="60">
        <f>G23-G13-G12-G34</f>
        <v>23529.68</v>
      </c>
      <c r="I26" s="56"/>
    </row>
    <row r="27" spans="1:9" ht="45.75" customHeight="1">
      <c r="A27" s="36"/>
      <c r="B27" s="59" t="s">
        <v>34</v>
      </c>
      <c r="C27" s="38" t="s">
        <v>15</v>
      </c>
      <c r="D27" s="39"/>
      <c r="E27" s="39"/>
      <c r="F27" s="60"/>
      <c r="G27" s="60"/>
      <c r="H27" s="29">
        <v>23091.63</v>
      </c>
      <c r="I27" s="56"/>
    </row>
    <row r="28" spans="1:9" ht="40.5" customHeight="1">
      <c r="A28" s="36"/>
      <c r="B28" s="59" t="s">
        <v>35</v>
      </c>
      <c r="C28" s="38" t="s">
        <v>15</v>
      </c>
      <c r="D28" s="39"/>
      <c r="E28" s="39"/>
      <c r="F28" s="60"/>
      <c r="G28" s="39"/>
      <c r="H28" s="29">
        <f>H26+H27</f>
        <v>46621.31</v>
      </c>
      <c r="I28" s="56"/>
    </row>
    <row r="29" spans="1:13" s="8" customFormat="1" ht="15.75">
      <c r="A29" s="61"/>
      <c r="B29" s="62"/>
      <c r="C29" s="62"/>
      <c r="D29" s="62"/>
      <c r="E29" s="62"/>
      <c r="F29" s="62"/>
      <c r="G29" s="63"/>
      <c r="H29" s="63"/>
      <c r="I29" s="61"/>
      <c r="J29" s="9"/>
      <c r="K29" s="9"/>
      <c r="L29" s="9"/>
      <c r="M29" s="9"/>
    </row>
    <row r="30" spans="1:13" ht="18" customHeight="1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10"/>
      <c r="K30" s="11"/>
      <c r="L30" s="10"/>
      <c r="M30" s="12"/>
    </row>
    <row r="31" spans="1:13" ht="36.75" customHeight="1">
      <c r="A31" s="95" t="s">
        <v>42</v>
      </c>
      <c r="B31" s="96" t="s">
        <v>58</v>
      </c>
      <c r="C31" s="97">
        <v>48</v>
      </c>
      <c r="D31" s="97"/>
      <c r="E31" s="96" t="s">
        <v>62</v>
      </c>
      <c r="F31" s="96" t="s">
        <v>63</v>
      </c>
      <c r="G31" s="95">
        <v>61743.58</v>
      </c>
      <c r="H31" s="95">
        <v>26577.16</v>
      </c>
      <c r="I31" s="95"/>
      <c r="J31" s="98">
        <v>41759</v>
      </c>
      <c r="K31" s="99" t="s">
        <v>43</v>
      </c>
      <c r="L31" s="100">
        <v>41759</v>
      </c>
      <c r="M31" s="13" t="s">
        <v>41</v>
      </c>
    </row>
    <row r="32" spans="1:13" ht="36.75" customHeight="1">
      <c r="A32" s="95" t="s">
        <v>42</v>
      </c>
      <c r="B32" s="96" t="s">
        <v>58</v>
      </c>
      <c r="C32" s="97">
        <v>48</v>
      </c>
      <c r="D32" s="97">
        <v>18</v>
      </c>
      <c r="E32" s="96" t="s">
        <v>64</v>
      </c>
      <c r="F32" s="96" t="s">
        <v>65</v>
      </c>
      <c r="G32" s="95">
        <v>1615.84</v>
      </c>
      <c r="H32" s="95">
        <v>371.63</v>
      </c>
      <c r="I32" s="95"/>
      <c r="J32" s="98">
        <v>41882</v>
      </c>
      <c r="K32" s="99" t="s">
        <v>43</v>
      </c>
      <c r="L32" s="101">
        <v>41872</v>
      </c>
      <c r="M32" s="16" t="s">
        <v>55</v>
      </c>
    </row>
    <row r="33" spans="1:13" ht="36.75" customHeight="1">
      <c r="A33" s="102" t="s">
        <v>42</v>
      </c>
      <c r="B33" s="103" t="s">
        <v>58</v>
      </c>
      <c r="C33" s="104">
        <v>48</v>
      </c>
      <c r="D33" s="104">
        <v>18</v>
      </c>
      <c r="E33" s="102" t="s">
        <v>66</v>
      </c>
      <c r="F33" s="102" t="s">
        <v>67</v>
      </c>
      <c r="G33" s="102">
        <v>836.51</v>
      </c>
      <c r="H33" s="102">
        <v>257.82</v>
      </c>
      <c r="I33" s="102">
        <v>269.31</v>
      </c>
      <c r="J33" s="105">
        <v>41973</v>
      </c>
      <c r="K33" s="104" t="s">
        <v>43</v>
      </c>
      <c r="L33" s="105">
        <v>41956</v>
      </c>
      <c r="M33" s="16">
        <v>32</v>
      </c>
    </row>
    <row r="34" spans="1:13" ht="18" customHeight="1">
      <c r="A34" s="64"/>
      <c r="B34" s="65" t="s">
        <v>44</v>
      </c>
      <c r="C34" s="65"/>
      <c r="D34" s="65"/>
      <c r="E34" s="65"/>
      <c r="F34" s="66"/>
      <c r="G34" s="63">
        <f>SUM(G32:G33)</f>
        <v>2452.35</v>
      </c>
      <c r="H34" s="57"/>
      <c r="I34" s="64"/>
      <c r="J34" s="10"/>
      <c r="K34" s="11"/>
      <c r="L34" s="10"/>
      <c r="M34" s="12"/>
    </row>
    <row r="35" spans="1:13" ht="18" customHeight="1">
      <c r="A35" s="78" t="s">
        <v>45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1:13" ht="45" customHeight="1">
      <c r="A36" s="67" t="s">
        <v>46</v>
      </c>
      <c r="B36" s="68" t="s">
        <v>39</v>
      </c>
      <c r="C36" s="68" t="s">
        <v>40</v>
      </c>
      <c r="D36" s="69" t="s">
        <v>47</v>
      </c>
      <c r="E36" s="70" t="s">
        <v>48</v>
      </c>
      <c r="F36" s="68" t="s">
        <v>49</v>
      </c>
      <c r="G36" s="71" t="s">
        <v>50</v>
      </c>
      <c r="H36" s="72" t="s">
        <v>51</v>
      </c>
      <c r="I36" s="73" t="s">
        <v>52</v>
      </c>
      <c r="J36" s="14" t="s">
        <v>53</v>
      </c>
      <c r="K36" s="15" t="s">
        <v>54</v>
      </c>
      <c r="L36" s="10"/>
      <c r="M36" s="12"/>
    </row>
    <row r="37" spans="1:13" ht="45" customHeight="1">
      <c r="A37" s="89" t="s">
        <v>42</v>
      </c>
      <c r="B37" s="90" t="s">
        <v>58</v>
      </c>
      <c r="C37" s="91">
        <v>48</v>
      </c>
      <c r="D37" s="91"/>
      <c r="E37" s="92" t="s">
        <v>59</v>
      </c>
      <c r="F37" s="92" t="s">
        <v>60</v>
      </c>
      <c r="G37" s="93" t="s">
        <v>61</v>
      </c>
      <c r="H37" s="94">
        <v>1352.84</v>
      </c>
      <c r="I37" s="73"/>
      <c r="J37" s="14"/>
      <c r="K37" s="15"/>
      <c r="L37" s="10"/>
      <c r="M37" s="12"/>
    </row>
    <row r="38" spans="1:13" ht="18" customHeight="1">
      <c r="A38" s="64"/>
      <c r="B38" s="65" t="s">
        <v>44</v>
      </c>
      <c r="C38" s="65"/>
      <c r="D38" s="65"/>
      <c r="E38" s="65"/>
      <c r="F38" s="66"/>
      <c r="G38" s="63"/>
      <c r="H38" s="74">
        <f>SUM(H37)</f>
        <v>1352.84</v>
      </c>
      <c r="I38" s="64"/>
      <c r="J38" s="10"/>
      <c r="K38" s="11"/>
      <c r="L38" s="10"/>
      <c r="M38" s="12"/>
    </row>
    <row r="39" spans="1:13" s="8" customFormat="1" ht="15.75">
      <c r="A39" s="61"/>
      <c r="B39" s="79"/>
      <c r="C39" s="79"/>
      <c r="D39" s="79"/>
      <c r="E39" s="79"/>
      <c r="F39" s="79"/>
      <c r="G39" s="63"/>
      <c r="H39" s="63"/>
      <c r="I39" s="61"/>
      <c r="J39" s="9"/>
      <c r="K39" s="9"/>
      <c r="L39" s="9"/>
      <c r="M39" s="9"/>
    </row>
    <row r="40" spans="1:13" s="8" customFormat="1" ht="15.75">
      <c r="A40" s="61"/>
      <c r="B40" s="62"/>
      <c r="C40" s="62"/>
      <c r="D40" s="62"/>
      <c r="E40" s="62"/>
      <c r="F40" s="62"/>
      <c r="G40" s="63"/>
      <c r="H40" s="63"/>
      <c r="I40" s="61"/>
      <c r="J40" s="9"/>
      <c r="K40" s="9"/>
      <c r="L40" s="9"/>
      <c r="M40" s="9"/>
    </row>
    <row r="41" spans="1:13" s="8" customFormat="1" ht="15.75">
      <c r="A41" s="61"/>
      <c r="B41" s="62"/>
      <c r="C41" s="62"/>
      <c r="D41" s="62"/>
      <c r="E41" s="62"/>
      <c r="F41" s="62"/>
      <c r="G41" s="63"/>
      <c r="H41" s="63"/>
      <c r="I41" s="61"/>
      <c r="J41" s="9"/>
      <c r="K41" s="9"/>
      <c r="L41" s="9"/>
      <c r="M41" s="9"/>
    </row>
    <row r="42" spans="1:13" s="8" customFormat="1" ht="15.75">
      <c r="A42" s="61"/>
      <c r="B42" s="62"/>
      <c r="C42" s="62"/>
      <c r="D42" s="62"/>
      <c r="E42" s="62"/>
      <c r="F42" s="62"/>
      <c r="G42" s="63"/>
      <c r="H42" s="63"/>
      <c r="I42" s="61"/>
      <c r="J42" s="9"/>
      <c r="K42" s="9"/>
      <c r="L42" s="9"/>
      <c r="M42" s="9"/>
    </row>
    <row r="43" spans="1:13" s="8" customFormat="1" ht="15.75">
      <c r="A43" s="79" t="s">
        <v>36</v>
      </c>
      <c r="B43" s="79"/>
      <c r="C43" s="79"/>
      <c r="D43" s="79"/>
      <c r="E43" s="79"/>
      <c r="F43" s="79"/>
      <c r="G43" s="79"/>
      <c r="H43" s="79"/>
      <c r="I43" s="79"/>
      <c r="J43" s="9"/>
      <c r="K43" s="9"/>
      <c r="L43" s="9"/>
      <c r="M43" s="9"/>
    </row>
  </sheetData>
  <sheetProtection/>
  <mergeCells count="12">
    <mergeCell ref="B39:F39"/>
    <mergeCell ref="A43:I43"/>
    <mergeCell ref="A5:H5"/>
    <mergeCell ref="D11:E11"/>
    <mergeCell ref="D12:E12"/>
    <mergeCell ref="D13:E13"/>
    <mergeCell ref="A1:H1"/>
    <mergeCell ref="A2:H2"/>
    <mergeCell ref="A3:H3"/>
    <mergeCell ref="A4:H4"/>
    <mergeCell ref="A30:I30"/>
    <mergeCell ref="A35:M3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2015-04-17T06:37:58Z</dcterms:modified>
  <cp:category/>
  <cp:version/>
  <cp:contentType/>
  <cp:contentStatus/>
</cp:coreProperties>
</file>