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<sst xmlns="http://schemas.openxmlformats.org/spreadsheetml/2006/main" count="291" uniqueCount="187">
  <si>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</si>
  <si>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</si>
  <si>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</si>
  <si>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</si>
  <si>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</si>
  <si>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</si>
  <si>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</si>
  <si>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</si>
  <si>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</si>
  <si>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</si>
  <si>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</si>
  <si>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</si>
  <si>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</si>
  <si>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</si>
  <si>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</si>
  <si>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</si>
  <si>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</si>
  <si>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</si>
  <si>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</si>
  <si>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</si>
  <si>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</si>
  <si>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</si>
  <si>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</si>
  <si>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</si>
  <si>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</si>
  <si>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</si>
  <si>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</si>
  <si>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</si>
  <si>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</si>
  <si>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</si>
  <si>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</si>
  <si>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</si>
  <si>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</si>
  <si>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</si>
  <si>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</si>
  <si>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</si>
  <si>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</si>
  <si>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</si>
  <si>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</si>
  <si>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</si>
  <si>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</si>
  <si>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</si>
  <si>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</si>
  <si>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</si>
  <si>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</si>
  <si>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</si>
  <si>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</si>
  <si>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</si>
  <si>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</si>
  <si>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</si>
  <si>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</si>
  <si>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</si>
  <si>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</si>
  <si>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</si>
  <si>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</si>
  <si>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</si>
  <si>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</si>
  <si>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</si>
  <si>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</si>
  <si>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</si>
  <si>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</si>
  <si>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</si>
  <si>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</si>
  <si>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</si>
  <si>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</si>
  <si>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</si>
  <si>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</si>
  <si>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</si>
  <si>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</si>
  <si>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</si>
  <si>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</si>
  <si>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</si>
  <si>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</si>
  <si>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</si>
  <si>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</si>
  <si>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</si>
  <si>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</si>
  <si>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</si>
  <si>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</si>
  <si>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</si>
  <si>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</si>
  <si>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</si>
  <si>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</si>
  <si>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</si>
  <si>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</si>
  <si>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</si>
  <si>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</si>
  <si>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</si>
  <si>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</si>
  <si>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</si>
  <si>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</si>
  <si>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</si>
  <si>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</si>
  <si>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</si>
  <si>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</si>
  <si>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</si>
  <si>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</si>
  <si>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</si>
  <si>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</si>
  <si>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</si>
  <si>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</si>
  <si>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</si>
  <si>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</si>
  <si>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</si>
  <si>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</si>
  <si>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</si>
  <si>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</si>
  <si>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</si>
  <si>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</si>
  <si>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</si>
  <si>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</si>
  <si>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</si>
  <si>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</si>
  <si>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</si>
  <si>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</si>
  <si>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</si>
  <si>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</si>
  <si>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</si>
  <si>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</si>
  <si>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</si>
  <si>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</si>
  <si>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</si>
  <si>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</si>
  <si>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</si>
  <si>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</si>
  <si>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</si>
  <si>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</si>
  <si>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</si>
  <si>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</si>
  <si>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</si>
  <si>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</si>
  <si>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</si>
  <si>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</si>
  <si>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</si>
  <si>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</si>
  <si>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</si>
  <si>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</si>
  <si>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</si>
  <si>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</si>
  <si>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</si>
  <si>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</si>
  <si>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</si>
  <si>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</si>
  <si>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</si>
  <si>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</si>
  <si>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</si>
  <si>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</si>
  <si>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</si>
  <si>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</si>
  <si>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</si>
  <si>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</si>
  <si>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</si>
  <si>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</si>
  <si>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</si>
  <si>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</si>
  <si>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</si>
  <si>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</si>
  <si>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</si>
  <si>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</si>
  <si>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</si>
  <si>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</si>
  <si>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</si>
  <si>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</si>
  <si>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</si>
  <si>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</si>
  <si>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</si>
  <si>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</si>
  <si>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</si>
  <si>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</si>
  <si>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</si>
  <si>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</si>
  <si>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</si>
  <si>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</si>
  <si>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</si>
  <si>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</si>
  <si>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</si>
  <si>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</si>
  <si>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89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</si>
  <si>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</si>
  <si>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</si>
  <si>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начислено юр. лицам</t>
  </si>
  <si>
    <t>оплачено юрлицами</t>
  </si>
  <si>
    <t>в том числе оплачено текущего ремонта юрлицами</t>
  </si>
  <si>
    <t>задолженность юрлиц на начало периода</t>
  </si>
  <si>
    <t>задолженность юрлиц на конец периода</t>
  </si>
  <si>
    <t>с 1 по 24</t>
  </si>
  <si>
    <t>кв.18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</si>
</sst>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3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31" borderId="10" xfId="0" applyFill="1" applyBorder="1" applyAlignment="1">
      <alignment wrapText="1"/>
    </xf>
    <xf numFmtId="0" fontId="38" fillId="0" borderId="32" xfId="0" applyFont="1" applyBorder="1" applyAlignment="1">
      <alignment wrapText="1"/>
    </xf>
    <xf numFmtId="0" fontId="46" fillId="0" borderId="32" xfId="0" applyFont="1" applyFill="1" applyBorder="1" applyAlignment="1">
      <alignment vertical="top" wrapText="1"/>
    </xf>
    <xf numFmtId="0" fontId="0" fillId="32" borderId="32" xfId="0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32" borderId="32" xfId="0" applyFill="1" applyBorder="1" applyAlignment="1">
      <alignment vertical="center" wrapText="1"/>
    </xf>
    <xf numFmtId="0" fontId="0" fillId="32" borderId="32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30" borderId="33" xfId="0" applyNumberFormat="1" applyFont="1" applyFill="1" applyBorder="1" applyAlignment="1">
      <alignment horizontal="right" vertical="top" wrapText="1"/>
    </xf>
    <xf numFmtId="4" fontId="4" fillId="0" borderId="33" xfId="0" applyNumberFormat="1" applyFont="1" applyFill="1" applyBorder="1" applyAlignment="1">
      <alignment horizontal="right" vertical="top" wrapText="1"/>
    </xf>
    <xf numFmtId="4" fontId="4" fillId="30" borderId="10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29" xfId="0" applyFont="1" applyBorder="1" applyAlignment="1">
      <alignment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0" fillId="34" borderId="4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34">
          <cell r="Z234">
            <v>1203.3399999999997</v>
          </cell>
        </row>
        <row r="254">
          <cell r="Z254">
            <v>1317.68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BreakPreview" zoomScaleSheetLayoutView="100" zoomScalePageLayoutView="0" workbookViewId="0" topLeftCell="A74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177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21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35" t="s">
        <v>13</v>
      </c>
      <c r="B7" s="136"/>
      <c r="C7" s="136"/>
      <c r="D7" s="137"/>
      <c r="E7" s="137"/>
      <c r="F7" s="137"/>
      <c r="G7" s="136"/>
      <c r="H7" s="138"/>
    </row>
    <row r="8" spans="1:8" ht="33" customHeight="1" thickBot="1">
      <c r="A8" s="39" t="s">
        <v>0</v>
      </c>
      <c r="B8" s="38" t="s">
        <v>1</v>
      </c>
      <c r="C8" s="40" t="s">
        <v>2</v>
      </c>
      <c r="D8" s="155" t="s">
        <v>3</v>
      </c>
      <c r="E8" s="156"/>
      <c r="F8" s="157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0" t="s">
        <v>15</v>
      </c>
      <c r="E9" s="121"/>
      <c r="F9" s="122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0" t="s">
        <v>18</v>
      </c>
      <c r="E10" s="121"/>
      <c r="F10" s="122"/>
      <c r="G10" s="63">
        <v>62399.26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0" t="s">
        <v>20</v>
      </c>
      <c r="E11" s="121"/>
      <c r="F11" s="122"/>
      <c r="G11" s="64">
        <v>30912.27</v>
      </c>
      <c r="H11" s="48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42" t="s">
        <v>23</v>
      </c>
      <c r="E12" s="143"/>
      <c r="F12" s="144"/>
      <c r="G12" s="62">
        <f>G13+G14+G20+G21+G22+G23</f>
        <v>267617.9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41"/>
      <c r="G13" s="65">
        <v>36268.9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41"/>
      <c r="G14" s="65">
        <v>30775.56</v>
      </c>
      <c r="H14" s="5"/>
    </row>
    <row r="15" spans="1:8" ht="26.25" customHeight="1" thickBot="1">
      <c r="A15" s="4"/>
      <c r="B15" s="6"/>
      <c r="C15" s="3" t="s">
        <v>16</v>
      </c>
      <c r="D15" s="112" t="s">
        <v>155</v>
      </c>
      <c r="E15" s="113"/>
      <c r="F15" s="141"/>
      <c r="G15" s="110">
        <f>27971.2+G32</f>
        <v>28222.27</v>
      </c>
      <c r="H15" s="5"/>
    </row>
    <row r="16" spans="1:8" ht="13.5" customHeight="1" thickBot="1">
      <c r="A16" s="4"/>
      <c r="B16" s="6"/>
      <c r="C16" s="3" t="s">
        <v>16</v>
      </c>
      <c r="D16" s="112" t="s">
        <v>156</v>
      </c>
      <c r="E16" s="113"/>
      <c r="F16" s="141"/>
      <c r="G16" s="66">
        <v>5775.37</v>
      </c>
      <c r="H16" s="48"/>
    </row>
    <row r="17" spans="1:8" ht="13.5" customHeight="1" thickBot="1">
      <c r="A17" s="4"/>
      <c r="B17" s="6"/>
      <c r="C17" s="3" t="s">
        <v>16</v>
      </c>
      <c r="D17" s="112" t="s">
        <v>157</v>
      </c>
      <c r="E17" s="113"/>
      <c r="F17" s="141"/>
      <c r="G17" s="65">
        <v>6760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41"/>
      <c r="G18" s="14">
        <f>G10</f>
        <v>62399.26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41"/>
      <c r="G19" s="75">
        <f>G18+G15-G17</f>
        <v>83861.53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5" t="s">
        <v>32</v>
      </c>
      <c r="E20" s="146"/>
      <c r="F20" s="147"/>
      <c r="G20" s="65">
        <v>49703.04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20" t="s">
        <v>150</v>
      </c>
      <c r="E21" s="121"/>
      <c r="F21" s="122"/>
      <c r="G21" s="64">
        <v>46965.14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20" t="s">
        <v>151</v>
      </c>
      <c r="E22" s="121"/>
      <c r="F22" s="122"/>
      <c r="G22" s="64">
        <v>11849.12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9" t="s">
        <v>152</v>
      </c>
      <c r="E23" s="170"/>
      <c r="F23" s="171"/>
      <c r="G23" s="64">
        <v>92056.14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20" t="s">
        <v>35</v>
      </c>
      <c r="E24" s="121"/>
      <c r="F24" s="122"/>
      <c r="G24" s="67">
        <f>G25+G26+G27+G28</f>
        <v>251934.51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2" t="s">
        <v>38</v>
      </c>
      <c r="E25" s="143"/>
      <c r="F25" s="144"/>
      <c r="G25" s="84">
        <v>251934.51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41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41"/>
      <c r="G27" s="84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41"/>
      <c r="G28" s="86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/>
      <c r="E29" s="113"/>
      <c r="F29" s="141"/>
      <c r="G29" s="106"/>
      <c r="H29" s="85"/>
      <c r="I29" s="81"/>
    </row>
    <row r="30" spans="1:9" ht="13.5" customHeight="1" thickBot="1">
      <c r="A30" s="4"/>
      <c r="B30" s="13"/>
      <c r="C30" s="3"/>
      <c r="D30" s="112" t="s">
        <v>180</v>
      </c>
      <c r="E30" s="113"/>
      <c r="F30" s="114"/>
      <c r="G30" s="107">
        <v>11724.12</v>
      </c>
      <c r="H30" s="105"/>
      <c r="I30" s="81"/>
    </row>
    <row r="31" spans="1:9" ht="13.5" customHeight="1" thickBot="1">
      <c r="A31" s="4"/>
      <c r="B31" s="13"/>
      <c r="C31" s="3"/>
      <c r="D31" s="112" t="s">
        <v>181</v>
      </c>
      <c r="E31" s="113"/>
      <c r="F31" s="113"/>
      <c r="G31" s="107">
        <v>2447.62</v>
      </c>
      <c r="H31" s="105"/>
      <c r="I31" s="81"/>
    </row>
    <row r="32" spans="1:9" ht="13.5" customHeight="1" thickBot="1">
      <c r="A32" s="4"/>
      <c r="B32" s="13"/>
      <c r="C32" s="3"/>
      <c r="D32" s="112" t="s">
        <v>182</v>
      </c>
      <c r="E32" s="113"/>
      <c r="F32" s="113"/>
      <c r="G32" s="107">
        <v>251.07</v>
      </c>
      <c r="H32" s="105"/>
      <c r="I32" s="81"/>
    </row>
    <row r="33" spans="1:9" ht="13.5" customHeight="1" thickBot="1">
      <c r="A33" s="4"/>
      <c r="B33" s="13"/>
      <c r="C33" s="3"/>
      <c r="D33" s="112" t="s">
        <v>183</v>
      </c>
      <c r="E33" s="113"/>
      <c r="F33" s="113"/>
      <c r="G33" s="108">
        <v>0</v>
      </c>
      <c r="H33" s="105"/>
      <c r="I33" s="81"/>
    </row>
    <row r="34" spans="1:9" ht="13.5" customHeight="1" thickBot="1">
      <c r="A34" s="4"/>
      <c r="B34" s="13"/>
      <c r="C34" s="3"/>
      <c r="D34" s="112" t="s">
        <v>184</v>
      </c>
      <c r="E34" s="113"/>
      <c r="F34" s="113"/>
      <c r="G34" s="109">
        <f>G33+G30-G31</f>
        <v>9276.5</v>
      </c>
      <c r="H34" s="105"/>
      <c r="I34" s="81"/>
    </row>
    <row r="35" spans="1:8" ht="35.25" customHeight="1" thickBot="1">
      <c r="A35" s="4" t="s">
        <v>56</v>
      </c>
      <c r="B35" s="77" t="s">
        <v>51</v>
      </c>
      <c r="C35" s="3" t="s">
        <v>16</v>
      </c>
      <c r="D35" s="112" t="s">
        <v>51</v>
      </c>
      <c r="E35" s="113"/>
      <c r="F35" s="141"/>
      <c r="G35" s="68">
        <f>G24+G10</f>
        <v>314333.77</v>
      </c>
      <c r="H35" s="49"/>
    </row>
    <row r="36" spans="1:8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41"/>
      <c r="G36" s="12">
        <v>0</v>
      </c>
      <c r="H36" s="5">
        <v>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41"/>
      <c r="G37" s="75">
        <f>G19</f>
        <v>83861.53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2" t="s">
        <v>57</v>
      </c>
      <c r="E38" s="113"/>
      <c r="F38" s="141"/>
      <c r="G38" s="111">
        <f>G11+G12-G24+G34</f>
        <v>55872.16000000003</v>
      </c>
      <c r="H38" s="48"/>
    </row>
    <row r="39" spans="1:8" ht="38.25" customHeight="1" thickBot="1">
      <c r="A39" s="139" t="s">
        <v>58</v>
      </c>
      <c r="B39" s="140"/>
      <c r="C39" s="140"/>
      <c r="D39" s="140"/>
      <c r="E39" s="140"/>
      <c r="F39" s="136"/>
      <c r="G39" s="140"/>
      <c r="H39" s="138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6760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6">
        <v>2.51</v>
      </c>
      <c r="F42" s="82" t="s">
        <v>135</v>
      </c>
      <c r="G42" s="59">
        <v>3810334293</v>
      </c>
      <c r="H42" s="60">
        <f>G13</f>
        <v>36268.9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3.44</v>
      </c>
      <c r="F43" s="83" t="s">
        <v>136</v>
      </c>
      <c r="G43" s="59">
        <v>3848000155</v>
      </c>
      <c r="H43" s="60">
        <f>G20</f>
        <v>49703.04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3" t="s">
        <v>137</v>
      </c>
      <c r="G44" s="59">
        <v>3837003965</v>
      </c>
      <c r="H44" s="60">
        <f>G21</f>
        <v>46965.14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11849.12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92056.14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2"/>
      <c r="G47" s="141"/>
      <c r="H47" s="60">
        <f>SUM(H41:H46)</f>
        <v>243602.34000000003</v>
      </c>
    </row>
    <row r="48" spans="1:8" ht="19.5" customHeight="1" thickBot="1">
      <c r="A48" s="139" t="s">
        <v>64</v>
      </c>
      <c r="B48" s="140"/>
      <c r="C48" s="140"/>
      <c r="D48" s="140"/>
      <c r="E48" s="140"/>
      <c r="F48" s="140"/>
      <c r="G48" s="140"/>
      <c r="H48" s="151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5" t="s">
        <v>140</v>
      </c>
      <c r="E49" s="116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5" t="s">
        <v>69</v>
      </c>
      <c r="E50" s="116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5" t="s">
        <v>71</v>
      </c>
      <c r="E51" s="116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5" t="s">
        <v>73</v>
      </c>
      <c r="E52" s="116"/>
      <c r="F52" s="55">
        <v>0</v>
      </c>
      <c r="G52" s="50"/>
      <c r="H52" s="48"/>
    </row>
    <row r="53" spans="1:8" ht="18.75" customHeight="1" thickBot="1">
      <c r="A53" s="117" t="s">
        <v>74</v>
      </c>
      <c r="B53" s="118"/>
      <c r="C53" s="118"/>
      <c r="D53" s="118"/>
      <c r="E53" s="118"/>
      <c r="F53" s="118"/>
      <c r="G53" s="118"/>
      <c r="H53" s="119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5" t="s">
        <v>15</v>
      </c>
      <c r="E54" s="116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5" t="s">
        <v>18</v>
      </c>
      <c r="E55" s="116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5" t="s">
        <v>20</v>
      </c>
      <c r="E56" s="116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5" t="s">
        <v>53</v>
      </c>
      <c r="E57" s="116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5" t="s">
        <v>55</v>
      </c>
      <c r="E58" s="116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8" t="s">
        <v>57</v>
      </c>
      <c r="E59" s="159"/>
      <c r="F59" s="56">
        <f>D66+E66+F66+G66+H66</f>
        <v>66692.39999999997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9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8">
        <f>D64/1638.64</f>
        <v>436.5274434897231</v>
      </c>
      <c r="E63" s="78">
        <f>E64/140.38</f>
        <v>863.6318563897992</v>
      </c>
      <c r="F63" s="78">
        <f>F64/14.34</f>
        <v>1954.8668061366807</v>
      </c>
      <c r="G63" s="79">
        <f>G64/22.34</f>
        <v>2665.191136974038</v>
      </c>
      <c r="H63" s="80">
        <f>H64/0.99</f>
        <v>2667.4646464646466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715311.33</v>
      </c>
      <c r="E64" s="65">
        <v>121236.64</v>
      </c>
      <c r="F64" s="65">
        <v>28032.79</v>
      </c>
      <c r="G64" s="74">
        <v>59540.37</v>
      </c>
      <c r="H64" s="70">
        <v>2640.79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665026.12</v>
      </c>
      <c r="E65" s="65">
        <v>113122.25</v>
      </c>
      <c r="F65" s="65">
        <v>25716.53</v>
      </c>
      <c r="G65" s="71">
        <v>53999.31</v>
      </c>
      <c r="H65" s="71">
        <v>2205.31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8">
        <f>D64-D65</f>
        <v>50285.20999999996</v>
      </c>
      <c r="E66" s="78">
        <f>E64-E65</f>
        <v>8114.389999999999</v>
      </c>
      <c r="F66" s="78">
        <f>F64-F65</f>
        <v>2316.260000000002</v>
      </c>
      <c r="G66" s="80">
        <f>G64-G65</f>
        <v>5541.060000000005</v>
      </c>
      <c r="H66" s="80">
        <f>H64-H65</f>
        <v>435.48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5">
        <v>715311.33</v>
      </c>
      <c r="E67" s="72">
        <v>125761.19</v>
      </c>
      <c r="F67" s="72">
        <v>27955.6</v>
      </c>
      <c r="G67" s="73">
        <v>60027.14</v>
      </c>
      <c r="H67" s="73">
        <v>2642.13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4524.550000000003</v>
      </c>
      <c r="F68" s="43">
        <f>F67-F64</f>
        <v>-77.19000000000233</v>
      </c>
      <c r="G68" s="43">
        <f>G67-G64</f>
        <v>486.7699999999968</v>
      </c>
      <c r="H68" s="43">
        <f>H67-H64</f>
        <v>1.3400000000001455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63" t="s">
        <v>144</v>
      </c>
      <c r="E69" s="164"/>
      <c r="F69" s="164"/>
      <c r="G69" s="164"/>
      <c r="H69" s="16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66" t="s">
        <v>144</v>
      </c>
      <c r="E70" s="167"/>
      <c r="F70" s="167"/>
      <c r="G70" s="167"/>
      <c r="H70" s="16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39" t="s">
        <v>101</v>
      </c>
      <c r="B72" s="140"/>
      <c r="C72" s="140"/>
      <c r="D72" s="140"/>
      <c r="E72" s="140"/>
      <c r="F72" s="140"/>
      <c r="G72" s="140"/>
      <c r="H72" s="151"/>
    </row>
    <row r="73" spans="1:8" ht="45" customHeight="1" thickBot="1">
      <c r="A73" s="97" t="s">
        <v>102</v>
      </c>
      <c r="B73" s="97" t="s">
        <v>66</v>
      </c>
      <c r="C73" s="98" t="s">
        <v>67</v>
      </c>
      <c r="D73" s="97" t="s">
        <v>66</v>
      </c>
      <c r="E73" s="152" t="s">
        <v>185</v>
      </c>
      <c r="F73" s="153"/>
      <c r="G73" s="154"/>
      <c r="H73" s="99">
        <v>24</v>
      </c>
    </row>
    <row r="74" spans="1:8" ht="45" customHeight="1" thickBot="1">
      <c r="A74" s="97" t="s">
        <v>103</v>
      </c>
      <c r="B74" s="97" t="s">
        <v>69</v>
      </c>
      <c r="C74" s="98" t="s">
        <v>67</v>
      </c>
      <c r="D74" s="97" t="s">
        <v>69</v>
      </c>
      <c r="E74" s="152"/>
      <c r="F74" s="153"/>
      <c r="G74" s="154"/>
      <c r="H74" s="99">
        <v>24</v>
      </c>
    </row>
    <row r="75" spans="1:8" ht="66.75" customHeight="1" thickBot="1">
      <c r="A75" s="97" t="s">
        <v>104</v>
      </c>
      <c r="B75" s="97" t="s">
        <v>71</v>
      </c>
      <c r="C75" s="98" t="s">
        <v>105</v>
      </c>
      <c r="D75" s="97" t="s">
        <v>71</v>
      </c>
      <c r="E75" s="152"/>
      <c r="F75" s="153"/>
      <c r="G75" s="154"/>
      <c r="H75" s="99">
        <v>0</v>
      </c>
    </row>
    <row r="76" spans="1:8" ht="46.5" customHeight="1" thickBot="1">
      <c r="A76" s="97" t="s">
        <v>106</v>
      </c>
      <c r="B76" s="97" t="s">
        <v>73</v>
      </c>
      <c r="C76" s="98" t="s">
        <v>16</v>
      </c>
      <c r="D76" s="97" t="s">
        <v>73</v>
      </c>
      <c r="E76" s="173"/>
      <c r="F76" s="174"/>
      <c r="G76" s="175"/>
      <c r="H76" s="99">
        <f>D68+E68+F68+G68+H68</f>
        <v>4935.4699999999975</v>
      </c>
    </row>
    <row r="77" spans="1:8" ht="25.5" customHeight="1" thickBot="1">
      <c r="A77" s="139" t="s">
        <v>107</v>
      </c>
      <c r="B77" s="140"/>
      <c r="C77" s="140"/>
      <c r="D77" s="140"/>
      <c r="E77" s="140"/>
      <c r="F77" s="140"/>
      <c r="G77" s="140"/>
      <c r="H77" s="151"/>
    </row>
    <row r="78" spans="1:8" ht="54.75" customHeight="1" thickBot="1">
      <c r="A78" s="100" t="s">
        <v>108</v>
      </c>
      <c r="B78" s="100" t="s">
        <v>109</v>
      </c>
      <c r="C78" s="101" t="s">
        <v>67</v>
      </c>
      <c r="D78" s="100" t="s">
        <v>109</v>
      </c>
      <c r="E78" s="160" t="s">
        <v>186</v>
      </c>
      <c r="F78" s="161"/>
      <c r="G78" s="162"/>
      <c r="H78" s="102">
        <v>1</v>
      </c>
    </row>
    <row r="79" spans="1:8" ht="26.25" thickBot="1">
      <c r="A79" s="100" t="s">
        <v>110</v>
      </c>
      <c r="B79" s="100" t="s">
        <v>111</v>
      </c>
      <c r="C79" s="101" t="s">
        <v>67</v>
      </c>
      <c r="D79" s="100" t="s">
        <v>111</v>
      </c>
      <c r="E79" s="176"/>
      <c r="F79" s="177"/>
      <c r="G79" s="178"/>
      <c r="H79" s="103"/>
    </row>
    <row r="80" spans="1:8" ht="59.25" customHeight="1" thickBot="1">
      <c r="A80" s="100" t="s">
        <v>112</v>
      </c>
      <c r="B80" s="100" t="s">
        <v>113</v>
      </c>
      <c r="C80" s="101" t="s">
        <v>16</v>
      </c>
      <c r="D80" s="104" t="s">
        <v>113</v>
      </c>
      <c r="E80" s="181" t="s">
        <v>165</v>
      </c>
      <c r="F80" s="182"/>
      <c r="G80" s="182"/>
      <c r="H80" s="183"/>
    </row>
    <row r="81" ht="12.75">
      <c r="A81" s="1"/>
    </row>
    <row r="82" ht="12.75">
      <c r="A82" s="1"/>
    </row>
    <row r="83" spans="1:8" ht="38.25" customHeight="1">
      <c r="A83" s="180" t="s">
        <v>170</v>
      </c>
      <c r="B83" s="180"/>
      <c r="C83" s="180"/>
      <c r="D83" s="180"/>
      <c r="E83" s="180"/>
      <c r="F83" s="180"/>
      <c r="G83" s="180"/>
      <c r="H83" s="18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8" t="s">
        <v>115</v>
      </c>
      <c r="D86" s="149"/>
      <c r="E86" s="150"/>
    </row>
    <row r="87" spans="1:5" ht="18.75" customHeight="1" thickBot="1">
      <c r="A87" s="28">
        <v>2</v>
      </c>
      <c r="B87" s="4" t="s">
        <v>116</v>
      </c>
      <c r="C87" s="148" t="s">
        <v>117</v>
      </c>
      <c r="D87" s="149"/>
      <c r="E87" s="150"/>
    </row>
    <row r="88" spans="1:5" ht="16.5" customHeight="1" thickBot="1">
      <c r="A88" s="28">
        <v>3</v>
      </c>
      <c r="B88" s="4" t="s">
        <v>118</v>
      </c>
      <c r="C88" s="148" t="s">
        <v>119</v>
      </c>
      <c r="D88" s="149"/>
      <c r="E88" s="150"/>
    </row>
    <row r="89" spans="1:5" ht="13.5" thickBot="1">
      <c r="A89" s="28">
        <v>4</v>
      </c>
      <c r="B89" s="4" t="s">
        <v>16</v>
      </c>
      <c r="C89" s="148" t="s">
        <v>120</v>
      </c>
      <c r="D89" s="149"/>
      <c r="E89" s="150"/>
    </row>
    <row r="90" spans="1:5" ht="24" customHeight="1" thickBot="1">
      <c r="A90" s="28">
        <v>5</v>
      </c>
      <c r="B90" s="4" t="s">
        <v>86</v>
      </c>
      <c r="C90" s="148" t="s">
        <v>121</v>
      </c>
      <c r="D90" s="149"/>
      <c r="E90" s="150"/>
    </row>
    <row r="91" spans="1:5" ht="21" customHeight="1" thickBot="1">
      <c r="A91" s="29">
        <v>6</v>
      </c>
      <c r="B91" s="30" t="s">
        <v>122</v>
      </c>
      <c r="C91" s="148" t="s">
        <v>123</v>
      </c>
      <c r="D91" s="149"/>
      <c r="E91" s="150"/>
    </row>
    <row r="92" spans="2:3" ht="15">
      <c r="B92" s="179" t="s">
        <v>171</v>
      </c>
      <c r="C92" s="179"/>
    </row>
    <row r="93" spans="2:6" ht="72">
      <c r="B93" s="87" t="s">
        <v>172</v>
      </c>
      <c r="C93" s="90" t="s">
        <v>178</v>
      </c>
      <c r="D93" s="91" t="s">
        <v>173</v>
      </c>
      <c r="E93" s="92" t="s">
        <v>174</v>
      </c>
      <c r="F93" s="93" t="s">
        <v>179</v>
      </c>
    </row>
    <row r="94" spans="2:6" ht="22.5">
      <c r="B94" s="88" t="s">
        <v>175</v>
      </c>
      <c r="C94" s="89">
        <f>'[1]Report'!$Z$254</f>
        <v>1317.68</v>
      </c>
      <c r="D94" s="94">
        <v>7512.87</v>
      </c>
      <c r="E94" s="95">
        <v>7268.05</v>
      </c>
      <c r="F94" s="96">
        <f>C94+E94</f>
        <v>8585.73</v>
      </c>
    </row>
    <row r="95" spans="2:6" ht="22.5">
      <c r="B95" s="88" t="s">
        <v>176</v>
      </c>
      <c r="C95" s="89">
        <f>'[1]Report'!$Z$234</f>
        <v>1203.3399999999997</v>
      </c>
      <c r="D95" s="94">
        <v>7892.3</v>
      </c>
      <c r="E95" s="95">
        <v>7012.41</v>
      </c>
      <c r="F95" s="96">
        <f>C95+E95</f>
        <v>8215.75</v>
      </c>
    </row>
  </sheetData>
  <sheetProtection/>
  <mergeCells count="70">
    <mergeCell ref="E76:G76"/>
    <mergeCell ref="E79:G79"/>
    <mergeCell ref="B92:C92"/>
    <mergeCell ref="D15:F15"/>
    <mergeCell ref="D16:F16"/>
    <mergeCell ref="D17:F17"/>
    <mergeCell ref="D18:F18"/>
    <mergeCell ref="D19:F19"/>
    <mergeCell ref="A83:H83"/>
    <mergeCell ref="E80:H80"/>
    <mergeCell ref="E75:G75"/>
    <mergeCell ref="D23:F23"/>
    <mergeCell ref="D24:F24"/>
    <mergeCell ref="D25:F25"/>
    <mergeCell ref="D26:F26"/>
    <mergeCell ref="D28:F28"/>
    <mergeCell ref="D50:E50"/>
    <mergeCell ref="D38:F38"/>
    <mergeCell ref="A48:H48"/>
    <mergeCell ref="F47:G47"/>
    <mergeCell ref="C90:E90"/>
    <mergeCell ref="D58:E58"/>
    <mergeCell ref="D59:E59"/>
    <mergeCell ref="E73:G73"/>
    <mergeCell ref="E78:G78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4:G74"/>
    <mergeCell ref="D8:F8"/>
    <mergeCell ref="D13:F13"/>
    <mergeCell ref="D36:F36"/>
    <mergeCell ref="D27:F27"/>
    <mergeCell ref="D37:F37"/>
    <mergeCell ref="D29:F29"/>
    <mergeCell ref="D35:F35"/>
    <mergeCell ref="D9:F9"/>
    <mergeCell ref="D10:F10"/>
    <mergeCell ref="D11:F11"/>
    <mergeCell ref="D12:F12"/>
    <mergeCell ref="D14:F14"/>
    <mergeCell ref="D20:F20"/>
    <mergeCell ref="D21:F21"/>
    <mergeCell ref="D22:F22"/>
    <mergeCell ref="A1:H1"/>
    <mergeCell ref="D4:F4"/>
    <mergeCell ref="D5:F5"/>
    <mergeCell ref="D6:F6"/>
    <mergeCell ref="D3:F3"/>
    <mergeCell ref="A7:H7"/>
    <mergeCell ref="D57:E57"/>
    <mergeCell ref="D49:E49"/>
    <mergeCell ref="D56:E56"/>
    <mergeCell ref="D52:E52"/>
    <mergeCell ref="A53:H53"/>
    <mergeCell ref="D55:E55"/>
    <mergeCell ref="D54:E54"/>
    <mergeCell ref="D30:F30"/>
    <mergeCell ref="D31:F31"/>
    <mergeCell ref="D32:F32"/>
    <mergeCell ref="D33:F33"/>
    <mergeCell ref="D34:F34"/>
    <mergeCell ref="D51:E51"/>
    <mergeCell ref="A39:H3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2018-03-13T07:28:43Z</dcterms:modified>
  <cp:category/>
  <cp:version/>
  <cp:contentType/>
  <cp:contentStatus/>
</cp:coreProperties>
</file>