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<sst xmlns="http://schemas.openxmlformats.org/spreadsheetml/2006/main" count="307" uniqueCount="202">
  <si>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</si>
  <si>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</si>
  <si>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</si>
  <si>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</si>
  <si>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</si>
  <si>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</si>
  <si>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</si>
  <si>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</si>
  <si>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</si>
  <si>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</si>
  <si>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</si>
  <si>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</si>
  <si>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</si>
  <si>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</si>
  <si>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</si>
  <si>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</si>
  <si>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</si>
  <si>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</si>
  <si>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</si>
  <si>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</si>
  <si>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</si>
  <si>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</si>
  <si>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</si>
  <si>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</si>
  <si>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</si>
  <si>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</si>
  <si>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</si>
  <si>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</si>
  <si>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</si>
  <si>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</si>
  <si>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</si>
  <si>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</si>
  <si>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</si>
  <si>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</si>
  <si>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</si>
  <si>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</si>
  <si>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</si>
  <si>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</si>
  <si>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</si>
  <si>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</si>
  <si>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</si>
  <si>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</si>
  <si>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</si>
  <si>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</si>
  <si>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</si>
  <si>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</si>
  <si>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</si>
  <si>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</si>
  <si>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</si>
  <si>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</si>
  <si>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</si>
  <si>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</si>
  <si>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</si>
  <si>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</si>
  <si>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</si>
  <si>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</si>
  <si>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</si>
  <si>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</si>
  <si>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</si>
  <si>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</si>
  <si>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</si>
  <si>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</si>
  <si>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</si>
  <si>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</si>
  <si>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</si>
  <si>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</si>
  <si>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</si>
  <si>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</si>
  <si>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</si>
  <si>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</si>
  <si>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</si>
  <si>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</si>
  <si>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</si>
  <si>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</si>
  <si>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</si>
  <si>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</si>
  <si>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</si>
  <si>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</si>
  <si>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</si>
  <si>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</si>
  <si>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</si>
  <si>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</si>
  <si>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</si>
  <si>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</si>
  <si>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</si>
  <si>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</si>
  <si>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</si>
  <si>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</si>
  <si>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</si>
  <si>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</si>
  <si>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</si>
  <si>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</si>
  <si>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</si>
  <si>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</si>
  <si>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</si>
  <si>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</si>
  <si>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</si>
  <si>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</si>
  <si>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</si>
  <si>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</si>
  <si>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</si>
  <si>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</si>
  <si>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</si>
  <si>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</si>
  <si>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</si>
  <si>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</si>
  <si>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</si>
  <si>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</si>
  <si>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</si>
  <si>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</si>
  <si>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</si>
  <si>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</si>
  <si>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</si>
  <si>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</si>
  <si>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</si>
  <si>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</si>
  <si>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</si>
  <si>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</si>
  <si>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</si>
  <si>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</si>
  <si>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</si>
  <si>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</si>
  <si>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</si>
  <si>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</si>
  <si>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</si>
  <si>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</si>
  <si>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</si>
  <si>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</si>
  <si>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</si>
  <si>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</si>
  <si>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</si>
  <si>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</si>
  <si>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</si>
  <si>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</si>
  <si>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</si>
  <si>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</si>
  <si>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</si>
  <si>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</si>
  <si>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</si>
  <si>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</si>
  <si>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</si>
  <si>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</si>
  <si>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</si>
  <si>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</si>
  <si>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</si>
  <si>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</si>
  <si>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</si>
  <si>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</si>
  <si>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</si>
  <si>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</si>
  <si>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</si>
  <si>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</si>
  <si>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</si>
  <si>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</si>
  <si>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</si>
  <si>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</si>
  <si>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</si>
  <si>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</si>
  <si>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</si>
  <si>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</si>
  <si>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</si>
  <si>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</si>
  <si>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</si>
  <si>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</si>
  <si>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</si>
  <si>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</si>
  <si>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</si>
  <si>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</si>
  <si>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</si>
  <si>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</si>
  <si>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</si>
  <si>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</si>
  <si>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</si>
  <si>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</si>
  <si>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</si>
  <si>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</si>
  <si>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</si>
  <si>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</si>
  <si>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</si>
  <si>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</si>
  <si>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</si>
  <si>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</si>
  <si>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</si>
  <si>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</si>
  <si>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</si>
  <si>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</si>
  <si>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</si>
  <si>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</si>
  <si>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</si>
  <si>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</si>
  <si>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</si>
  <si>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</si>
  <si>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</si>
  <si>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</si>
  <si>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</si>
  <si>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</si>
  <si>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</si>
  <si>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</si>
  <si>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</si>
  <si>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33                                                                                                                                                     за 2017  год</t>
  </si>
  <si>
    <t>с 1 по 12</t>
  </si>
  <si>
    <t>кв. 1,2,8,9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</si>
</sst>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40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49" fillId="0" borderId="37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50" fillId="0" borderId="46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82;&#1090;&#1103;&#1073;&#1088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12">
          <cell r="X212">
            <v>550.86</v>
          </cell>
          <cell r="Z212">
            <v>0</v>
          </cell>
        </row>
        <row r="233">
          <cell r="X233">
            <v>784.2</v>
          </cell>
          <cell r="Z233">
            <v>85.01000000000005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199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6"/>
      <c r="E3" s="147"/>
      <c r="F3" s="14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6">
        <v>43100</v>
      </c>
      <c r="H6" s="5"/>
    </row>
    <row r="7" spans="1:8" ht="38.25" customHeight="1" thickBot="1">
      <c r="A7" s="123" t="s">
        <v>13</v>
      </c>
      <c r="B7" s="124"/>
      <c r="C7" s="124"/>
      <c r="D7" s="125"/>
      <c r="E7" s="125"/>
      <c r="F7" s="125"/>
      <c r="G7" s="124"/>
      <c r="H7" s="126"/>
    </row>
    <row r="8" spans="1:8" ht="33" customHeight="1" thickBot="1">
      <c r="A8" s="40" t="s">
        <v>0</v>
      </c>
      <c r="B8" s="39" t="s">
        <v>1</v>
      </c>
      <c r="C8" s="41" t="s">
        <v>2</v>
      </c>
      <c r="D8" s="149" t="s">
        <v>3</v>
      </c>
      <c r="E8" s="150"/>
      <c r="F8" s="15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4" t="s">
        <v>15</v>
      </c>
      <c r="E9" s="147"/>
      <c r="F9" s="16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4" t="s">
        <v>18</v>
      </c>
      <c r="E10" s="147"/>
      <c r="F10" s="165"/>
      <c r="G10" s="63">
        <v>-37696.7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4" t="s">
        <v>20</v>
      </c>
      <c r="E11" s="147"/>
      <c r="F11" s="165"/>
      <c r="G11" s="89">
        <v>77848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9" t="s">
        <v>23</v>
      </c>
      <c r="E12" s="170"/>
      <c r="F12" s="171"/>
      <c r="G12" s="90">
        <f>G13+G14+G20+G21+G22+G23+G31</f>
        <v>122237.95999999999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5">
        <v>5746.56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91">
        <v>15111.24</v>
      </c>
      <c r="H14" s="5"/>
    </row>
    <row r="15" spans="1:8" ht="26.25" customHeight="1" thickBot="1">
      <c r="A15" s="4"/>
      <c r="B15" s="6"/>
      <c r="C15" s="3" t="s">
        <v>16</v>
      </c>
      <c r="D15" s="129" t="s">
        <v>156</v>
      </c>
      <c r="E15" s="130"/>
      <c r="F15" s="134"/>
      <c r="G15" s="92">
        <v>12405.6</v>
      </c>
      <c r="H15" s="5"/>
    </row>
    <row r="16" spans="1:8" ht="13.5" customHeight="1" thickBot="1">
      <c r="A16" s="4"/>
      <c r="B16" s="6"/>
      <c r="C16" s="3" t="s">
        <v>16</v>
      </c>
      <c r="D16" s="129" t="s">
        <v>157</v>
      </c>
      <c r="E16" s="130"/>
      <c r="F16" s="134"/>
      <c r="G16" s="93">
        <v>16212.63</v>
      </c>
      <c r="H16" s="49"/>
    </row>
    <row r="17" spans="1:8" ht="13.5" customHeight="1" thickBot="1">
      <c r="A17" s="4"/>
      <c r="B17" s="6"/>
      <c r="C17" s="3" t="s">
        <v>16</v>
      </c>
      <c r="D17" s="129" t="s">
        <v>158</v>
      </c>
      <c r="E17" s="130"/>
      <c r="F17" s="134"/>
      <c r="G17" s="65">
        <v>2697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4">
        <f>G10</f>
        <v>-37696.7</v>
      </c>
      <c r="H18" s="5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73">
        <f>G18+G15-G17</f>
        <v>-27988.1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2" t="s">
        <v>32</v>
      </c>
      <c r="E20" s="173"/>
      <c r="F20" s="174"/>
      <c r="G20" s="65">
        <v>27314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4" t="s">
        <v>151</v>
      </c>
      <c r="E21" s="147"/>
      <c r="F21" s="165"/>
      <c r="G21" s="64">
        <v>23057.28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4" t="s">
        <v>152</v>
      </c>
      <c r="E22" s="147"/>
      <c r="F22" s="165"/>
      <c r="G22" s="64">
        <v>5817.48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6" t="s">
        <v>153</v>
      </c>
      <c r="E23" s="167"/>
      <c r="F23" s="168"/>
      <c r="G23" s="64">
        <v>45191.4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4" t="s">
        <v>35</v>
      </c>
      <c r="E24" s="147"/>
      <c r="F24" s="165"/>
      <c r="G24" s="86">
        <f>G25+G26+G27+G28+G29+G30</f>
        <v>98346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9" t="s">
        <v>38</v>
      </c>
      <c r="E25" s="170"/>
      <c r="F25" s="171"/>
      <c r="G25" s="81">
        <v>98346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9" t="s">
        <v>41</v>
      </c>
      <c r="E26" s="130"/>
      <c r="F26" s="13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9" t="s">
        <v>44</v>
      </c>
      <c r="E27" s="130"/>
      <c r="F27" s="13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9" t="s">
        <v>47</v>
      </c>
      <c r="E28" s="130"/>
      <c r="F28" s="134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9" t="s">
        <v>124</v>
      </c>
      <c r="E29" s="130"/>
      <c r="F29" s="13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29" t="s">
        <v>166</v>
      </c>
      <c r="E30" s="130"/>
      <c r="F30" s="130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9" t="s">
        <v>174</v>
      </c>
      <c r="E31" s="130"/>
      <c r="F31" s="130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9" t="s">
        <v>175</v>
      </c>
      <c r="E32" s="130"/>
      <c r="F32" s="130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9" t="s">
        <v>177</v>
      </c>
      <c r="E33" s="130"/>
      <c r="F33" s="130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9" t="s">
        <v>176</v>
      </c>
      <c r="E34" s="130"/>
      <c r="F34" s="130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9" t="s">
        <v>51</v>
      </c>
      <c r="E35" s="130"/>
      <c r="F35" s="134"/>
      <c r="G35" s="66">
        <f>G24+G10</f>
        <v>60649.3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9" t="s">
        <v>53</v>
      </c>
      <c r="E36" s="130"/>
      <c r="F36" s="13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9" t="s">
        <v>55</v>
      </c>
      <c r="E37" s="130"/>
      <c r="F37" s="134"/>
      <c r="G37" s="73">
        <f>G19</f>
        <v>-27988.1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9" t="s">
        <v>57</v>
      </c>
      <c r="E38" s="130"/>
      <c r="F38" s="134"/>
      <c r="G38" s="87">
        <f>G11+G12-G24</f>
        <v>101739.95999999999</v>
      </c>
      <c r="H38" s="49"/>
    </row>
    <row r="39" spans="1:8" ht="38.25" customHeight="1" thickBot="1">
      <c r="A39" s="127" t="s">
        <v>58</v>
      </c>
      <c r="B39" s="128"/>
      <c r="C39" s="128"/>
      <c r="D39" s="128"/>
      <c r="E39" s="128"/>
      <c r="F39" s="124"/>
      <c r="G39" s="128"/>
      <c r="H39" s="12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2697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0.81</v>
      </c>
      <c r="F42" s="79" t="s">
        <v>136</v>
      </c>
      <c r="G42" s="60">
        <v>3810334293</v>
      </c>
      <c r="H42" s="61">
        <f>G13</f>
        <v>5746.56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27314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23057.28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5817.48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45191.4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2"/>
      <c r="G47" s="134"/>
      <c r="H47" s="61">
        <f>SUM(H41:H46)</f>
        <v>109823.72</v>
      </c>
    </row>
    <row r="48" spans="1:8" ht="19.5" customHeight="1" thickBot="1">
      <c r="A48" s="127" t="s">
        <v>64</v>
      </c>
      <c r="B48" s="128"/>
      <c r="C48" s="128"/>
      <c r="D48" s="128"/>
      <c r="E48" s="128"/>
      <c r="F48" s="128"/>
      <c r="G48" s="128"/>
      <c r="H48" s="13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1" t="s">
        <v>141</v>
      </c>
      <c r="E49" s="12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1" t="s">
        <v>69</v>
      </c>
      <c r="E50" s="12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1" t="s">
        <v>71</v>
      </c>
      <c r="E51" s="12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1" t="s">
        <v>73</v>
      </c>
      <c r="E52" s="122"/>
      <c r="F52" s="56">
        <v>0</v>
      </c>
      <c r="G52" s="51"/>
      <c r="H52" s="49"/>
    </row>
    <row r="53" spans="1:8" ht="18.75" customHeight="1" thickBot="1">
      <c r="A53" s="131" t="s">
        <v>74</v>
      </c>
      <c r="B53" s="132"/>
      <c r="C53" s="132"/>
      <c r="D53" s="132"/>
      <c r="E53" s="132"/>
      <c r="F53" s="132"/>
      <c r="G53" s="132"/>
      <c r="H53" s="13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1" t="s">
        <v>15</v>
      </c>
      <c r="E54" s="12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1" t="s">
        <v>18</v>
      </c>
      <c r="E55" s="12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1" t="s">
        <v>20</v>
      </c>
      <c r="E56" s="12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1" t="s">
        <v>53</v>
      </c>
      <c r="E57" s="12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1" t="s">
        <v>55</v>
      </c>
      <c r="E58" s="12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2" t="s">
        <v>57</v>
      </c>
      <c r="E59" s="163"/>
      <c r="F59" s="57">
        <f>D66+E66+F66+G66+H66</f>
        <v>118591.43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8">
        <f>D64/1638.64</f>
        <v>214.04457354879656</v>
      </c>
      <c r="E63" s="118">
        <f>E64/140.38</f>
        <v>330.0429548368714</v>
      </c>
      <c r="F63" s="118">
        <f>F64/14.34</f>
        <v>967.2245467224546</v>
      </c>
      <c r="G63" s="119">
        <f>G64/22.34</f>
        <v>1230.9758281110117</v>
      </c>
      <c r="H63" s="120">
        <f>H64/0.99</f>
        <v>1001.010101010101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350742</v>
      </c>
      <c r="E64" s="65">
        <v>46331.43</v>
      </c>
      <c r="F64" s="65">
        <v>13870</v>
      </c>
      <c r="G64" s="72">
        <v>27500</v>
      </c>
      <c r="H64" s="68">
        <v>991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267748</v>
      </c>
      <c r="E65" s="65">
        <v>24400</v>
      </c>
      <c r="F65" s="65">
        <v>9346</v>
      </c>
      <c r="G65" s="69">
        <v>18642</v>
      </c>
      <c r="H65" s="69">
        <v>707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82994</v>
      </c>
      <c r="E66" s="76">
        <f>E64-E65</f>
        <v>21931.43</v>
      </c>
      <c r="F66" s="76">
        <f>F64-F65</f>
        <v>4524</v>
      </c>
      <c r="G66" s="77">
        <f>G64-G65</f>
        <v>8858</v>
      </c>
      <c r="H66" s="77">
        <f>H64-H65</f>
        <v>284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350742</v>
      </c>
      <c r="E67" s="70">
        <v>51638</v>
      </c>
      <c r="F67" s="71">
        <v>14306</v>
      </c>
      <c r="G67" s="71">
        <v>28936</v>
      </c>
      <c r="H67" s="71">
        <v>991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5306.57</v>
      </c>
      <c r="F68" s="44">
        <f>F67-F64</f>
        <v>436</v>
      </c>
      <c r="G68" s="44">
        <f>G67-G64</f>
        <v>1436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6" t="s">
        <v>145</v>
      </c>
      <c r="E69" s="157"/>
      <c r="F69" s="157"/>
      <c r="G69" s="157"/>
      <c r="H69" s="15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9" t="s">
        <v>145</v>
      </c>
      <c r="E70" s="160"/>
      <c r="F70" s="160"/>
      <c r="G70" s="160"/>
      <c r="H70" s="16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7" t="s">
        <v>101</v>
      </c>
      <c r="B72" s="128"/>
      <c r="C72" s="128"/>
      <c r="D72" s="128"/>
      <c r="E72" s="128"/>
      <c r="F72" s="128"/>
      <c r="G72" s="128"/>
      <c r="H72" s="13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9" t="s">
        <v>200</v>
      </c>
      <c r="F73" s="130"/>
      <c r="G73" s="134"/>
      <c r="H73" s="26">
        <v>12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9"/>
      <c r="F74" s="130"/>
      <c r="G74" s="134"/>
      <c r="H74" s="26">
        <v>12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9"/>
      <c r="F75" s="130"/>
      <c r="G75" s="13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9"/>
      <c r="F76" s="160"/>
      <c r="G76" s="161"/>
      <c r="H76" s="26">
        <f>D68+E68+F68+G68+H68</f>
        <v>7178.57</v>
      </c>
    </row>
    <row r="77" spans="1:8" ht="25.5" customHeight="1" thickBot="1">
      <c r="A77" s="127" t="s">
        <v>107</v>
      </c>
      <c r="B77" s="128"/>
      <c r="C77" s="128"/>
      <c r="D77" s="128"/>
      <c r="E77" s="128"/>
      <c r="F77" s="128"/>
      <c r="G77" s="128"/>
      <c r="H77" s="13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9" t="s">
        <v>201</v>
      </c>
      <c r="F78" s="130"/>
      <c r="G78" s="134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80"/>
      <c r="F79" s="181"/>
      <c r="G79" s="18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7" t="s">
        <v>167</v>
      </c>
      <c r="F80" s="178"/>
      <c r="G80" s="178"/>
      <c r="H80" s="179"/>
    </row>
    <row r="81" ht="12.75">
      <c r="A81" s="1"/>
    </row>
    <row r="82" ht="12.75">
      <c r="A82" s="1"/>
    </row>
    <row r="83" spans="1:8" ht="38.25" customHeight="1">
      <c r="A83" s="176" t="s">
        <v>172</v>
      </c>
      <c r="B83" s="176"/>
      <c r="C83" s="176"/>
      <c r="D83" s="176"/>
      <c r="E83" s="176"/>
      <c r="F83" s="176"/>
      <c r="G83" s="176"/>
      <c r="H83" s="17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3" t="s">
        <v>115</v>
      </c>
      <c r="D86" s="154"/>
      <c r="E86" s="155"/>
    </row>
    <row r="87" spans="1:5" ht="18.75" customHeight="1" thickBot="1">
      <c r="A87" s="29">
        <v>2</v>
      </c>
      <c r="B87" s="4" t="s">
        <v>116</v>
      </c>
      <c r="C87" s="153" t="s">
        <v>117</v>
      </c>
      <c r="D87" s="154"/>
      <c r="E87" s="155"/>
    </row>
    <row r="88" spans="1:5" ht="16.5" customHeight="1" thickBot="1">
      <c r="A88" s="29">
        <v>3</v>
      </c>
      <c r="B88" s="4" t="s">
        <v>118</v>
      </c>
      <c r="C88" s="153" t="s">
        <v>119</v>
      </c>
      <c r="D88" s="154"/>
      <c r="E88" s="155"/>
    </row>
    <row r="89" spans="1:5" ht="13.5" thickBot="1">
      <c r="A89" s="29">
        <v>4</v>
      </c>
      <c r="B89" s="4" t="s">
        <v>16</v>
      </c>
      <c r="C89" s="153" t="s">
        <v>120</v>
      </c>
      <c r="D89" s="154"/>
      <c r="E89" s="155"/>
    </row>
    <row r="90" spans="1:5" ht="24" customHeight="1" thickBot="1">
      <c r="A90" s="29">
        <v>5</v>
      </c>
      <c r="B90" s="4" t="s">
        <v>86</v>
      </c>
      <c r="C90" s="153" t="s">
        <v>121</v>
      </c>
      <c r="D90" s="154"/>
      <c r="E90" s="155"/>
    </row>
    <row r="91" spans="1:5" ht="21" customHeight="1" thickBot="1">
      <c r="A91" s="30">
        <v>6</v>
      </c>
      <c r="B91" s="31" t="s">
        <v>122</v>
      </c>
      <c r="C91" s="153" t="s">
        <v>123</v>
      </c>
      <c r="D91" s="154"/>
      <c r="E91" s="155"/>
    </row>
    <row r="93" spans="2:3" ht="15">
      <c r="B93" s="175" t="s">
        <v>193</v>
      </c>
      <c r="C93" s="175"/>
    </row>
    <row r="94" spans="2:4" ht="24.75">
      <c r="B94" s="112" t="s">
        <v>194</v>
      </c>
      <c r="C94" s="117" t="s">
        <v>195</v>
      </c>
      <c r="D94" s="113" t="s">
        <v>196</v>
      </c>
    </row>
    <row r="95" spans="2:4" ht="25.5">
      <c r="B95" s="114" t="s">
        <v>197</v>
      </c>
      <c r="C95" s="115">
        <f>'[1]Report'!$X$233</f>
        <v>784.2</v>
      </c>
      <c r="D95" s="116">
        <f>'[1]Report'!$Z$233</f>
        <v>85.01000000000005</v>
      </c>
    </row>
    <row r="96" spans="2:4" ht="25.5">
      <c r="B96" s="114" t="s">
        <v>198</v>
      </c>
      <c r="C96" s="115">
        <f>'[1]Report'!$X$212</f>
        <v>550.86</v>
      </c>
      <c r="D96" s="116">
        <f>'[1]Report'!$Z$212</f>
        <v>0</v>
      </c>
    </row>
  </sheetData>
  <sheetProtection/>
  <mergeCells count="70"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2018-03-12T08:52:11Z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