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<sst xmlns="http://schemas.openxmlformats.org/spreadsheetml/2006/main" count="291" uniqueCount="186">
  <si>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</si>
  <si>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</si>
  <si>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</si>
  <si>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</si>
  <si>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</si>
  <si>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</si>
  <si>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</si>
  <si>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</si>
  <si>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</si>
  <si>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</si>
  <si>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</si>
  <si>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</si>
  <si>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</si>
  <si>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</si>
  <si>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</si>
  <si>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</si>
  <si>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</si>
  <si>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</si>
  <si>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</si>
  <si>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</si>
  <si>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</si>
  <si>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</si>
  <si>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</si>
  <si>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</si>
  <si>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</si>
  <si>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</si>
  <si>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</si>
  <si>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</si>
  <si>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</si>
  <si>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</si>
  <si>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</si>
  <si>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</si>
  <si>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</si>
  <si>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</si>
  <si>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</si>
  <si>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</si>
  <si>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</si>
  <si>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</si>
  <si>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</si>
  <si>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</si>
  <si>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</si>
  <si>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</si>
  <si>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</si>
  <si>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</si>
  <si>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</si>
  <si>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</si>
  <si>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</si>
  <si>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</si>
  <si>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</si>
  <si>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</si>
  <si>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</si>
  <si>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</si>
  <si>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</si>
  <si>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</si>
  <si>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</si>
  <si>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</si>
  <si>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</si>
  <si>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</si>
  <si>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</si>
  <si>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</si>
  <si>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</si>
  <si>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</si>
  <si>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</si>
  <si>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</si>
  <si>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</si>
  <si>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</si>
  <si>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</si>
  <si>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</si>
  <si>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</si>
  <si>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</si>
  <si>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</si>
  <si>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</si>
  <si>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</si>
  <si>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</si>
  <si>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</si>
  <si>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</si>
  <si>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</si>
  <si>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</si>
  <si>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</si>
  <si>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</si>
  <si>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</si>
  <si>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</si>
  <si>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</si>
  <si>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</si>
  <si>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</si>
  <si>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</si>
  <si>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</si>
  <si>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</si>
  <si>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</si>
  <si>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</si>
  <si>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</si>
  <si>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</si>
  <si>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</si>
  <si>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</si>
  <si>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</si>
  <si>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</si>
  <si>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</si>
  <si>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</si>
  <si>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</si>
  <si>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</si>
  <si>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</si>
  <si>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</si>
  <si>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</si>
  <si>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</si>
  <si>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</si>
  <si>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</si>
  <si>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</si>
  <si>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</si>
  <si>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</si>
  <si>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</si>
  <si>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</si>
  <si>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</si>
  <si>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</si>
  <si>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</si>
  <si>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</si>
  <si>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</si>
  <si>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</si>
  <si>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</si>
  <si>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</si>
  <si>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</si>
  <si>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</si>
  <si>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</si>
  <si>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</si>
  <si>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</si>
  <si>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</si>
  <si>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</si>
  <si>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</si>
  <si>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</si>
  <si>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</si>
  <si>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</si>
  <si>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</si>
  <si>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</si>
  <si>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</si>
  <si>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</si>
  <si>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</si>
  <si>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</si>
  <si>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</si>
  <si>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</si>
  <si>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</si>
  <si>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</si>
  <si>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</si>
  <si>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</si>
  <si>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</si>
  <si>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</si>
  <si>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</si>
  <si>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</si>
  <si>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</si>
  <si>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</si>
  <si>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</si>
  <si>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</si>
  <si>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</si>
  <si>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</si>
  <si>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</si>
  <si>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</si>
  <si>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</si>
  <si>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</si>
  <si>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</si>
  <si>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</si>
  <si>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</si>
  <si>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</si>
  <si>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</si>
  <si>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</si>
  <si>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</si>
  <si>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</si>
  <si>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</si>
  <si>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</si>
  <si>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</si>
  <si>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</si>
  <si>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</si>
  <si>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</si>
  <si>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</si>
  <si>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</si>
  <si>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</si>
  <si>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</si>
  <si>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</si>
  <si>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</si>
  <si>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</si>
  <si>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</si>
  <si>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</si>
  <si>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</si>
  <si>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</si>
  <si>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</si>
  <si>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</si>
  <si>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</si>
  <si>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2                                                                                                                                                                         за 2016  год</t>
  </si>
  <si>
    <t>кв. 1,2,3,4,5,6,7,8,9,10,11,12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</si>
</sst>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X11">
            <v>301.84999999999997</v>
          </cell>
          <cell r="Z11">
            <v>843.4199999999997</v>
          </cell>
        </row>
        <row r="12">
          <cell r="U12">
            <v>-1365.6399999999999</v>
          </cell>
          <cell r="Z12">
            <v>2139.2999999999993</v>
          </cell>
        </row>
        <row r="13">
          <cell r="U13">
            <v>-462.53</v>
          </cell>
          <cell r="Z13">
            <v>597.6199999999999</v>
          </cell>
        </row>
        <row r="14">
          <cell r="U14">
            <v>-3882.389999999999</v>
          </cell>
          <cell r="X14">
            <v>11184.490000000002</v>
          </cell>
          <cell r="Z14">
            <v>17825.640000000007</v>
          </cell>
        </row>
        <row r="16">
          <cell r="S16">
            <v>1409.58</v>
          </cell>
          <cell r="X16">
            <v>6104.46</v>
          </cell>
          <cell r="Z16">
            <v>6201.88</v>
          </cell>
        </row>
        <row r="17">
          <cell r="S17">
            <v>10691</v>
          </cell>
          <cell r="X17">
            <v>40057.48</v>
          </cell>
          <cell r="Z17">
            <v>39912.93</v>
          </cell>
        </row>
        <row r="18">
          <cell r="U18">
            <v>-3160.87</v>
          </cell>
          <cell r="Z18">
            <v>8513.62</v>
          </cell>
        </row>
        <row r="19">
          <cell r="Z19">
            <v>11.069999999999993</v>
          </cell>
        </row>
        <row r="20">
          <cell r="Z20">
            <v>15685.099999999982</v>
          </cell>
        </row>
        <row r="21">
          <cell r="U21">
            <v>5312.959999999999</v>
          </cell>
          <cell r="X21">
            <v>8330.36</v>
          </cell>
          <cell r="Z21">
            <v>7167.04</v>
          </cell>
        </row>
        <row r="22">
          <cell r="U22">
            <v>1087.12</v>
          </cell>
          <cell r="X22">
            <v>1704.5100000000002</v>
          </cell>
          <cell r="Z22">
            <v>1466.5100000000002</v>
          </cell>
        </row>
        <row r="23">
          <cell r="U23">
            <v>-26479.269999999993</v>
          </cell>
          <cell r="X23">
            <v>45958.86999999999</v>
          </cell>
          <cell r="Z23">
            <v>34235.659999999996</v>
          </cell>
        </row>
        <row r="25">
          <cell r="U25">
            <v>282.86</v>
          </cell>
          <cell r="X25">
            <v>428.74</v>
          </cell>
          <cell r="Z25">
            <v>363.91999999999996</v>
          </cell>
        </row>
        <row r="26">
          <cell r="U26">
            <v>57.85</v>
          </cell>
          <cell r="X26">
            <v>87.72</v>
          </cell>
          <cell r="Z26">
            <v>74.46000000000001</v>
          </cell>
        </row>
        <row r="27">
          <cell r="U27">
            <v>-693.5900000000001</v>
          </cell>
          <cell r="X27">
            <v>1780.51</v>
          </cell>
          <cell r="Z27">
            <v>1362.57</v>
          </cell>
        </row>
        <row r="28">
          <cell r="U28">
            <v>-21.13</v>
          </cell>
          <cell r="X28">
            <v>427489.8</v>
          </cell>
          <cell r="Z28">
            <v>409835.99</v>
          </cell>
        </row>
        <row r="29">
          <cell r="S29">
            <v>19.42</v>
          </cell>
          <cell r="U29">
            <v>0</v>
          </cell>
          <cell r="Z29">
            <v>8.58</v>
          </cell>
        </row>
        <row r="30">
          <cell r="X30">
            <v>514.7900000000001</v>
          </cell>
          <cell r="Z30">
            <v>178.59</v>
          </cell>
        </row>
        <row r="31">
          <cell r="Z31">
            <v>959.3099999999995</v>
          </cell>
        </row>
        <row r="32">
          <cell r="Z32">
            <v>160.44</v>
          </cell>
        </row>
        <row r="33">
          <cell r="X33">
            <v>566.34</v>
          </cell>
          <cell r="Z33">
            <v>529.2499999999999</v>
          </cell>
        </row>
        <row r="34">
          <cell r="Z34">
            <v>2022.1399999999999</v>
          </cell>
        </row>
        <row r="35">
          <cell r="Z35">
            <v>435.18</v>
          </cell>
        </row>
        <row r="36">
          <cell r="U36">
            <v>-5188.760000000002</v>
          </cell>
          <cell r="X36">
            <v>17845.17</v>
          </cell>
          <cell r="Z36">
            <v>14280.310000000001</v>
          </cell>
        </row>
        <row r="37">
          <cell r="Z37">
            <v>362.95</v>
          </cell>
        </row>
        <row r="38">
          <cell r="S38">
            <v>5470.61</v>
          </cell>
          <cell r="X38">
            <v>18270.36</v>
          </cell>
          <cell r="Z38">
            <v>17706.030000000006</v>
          </cell>
        </row>
        <row r="39">
          <cell r="S39">
            <v>145.01</v>
          </cell>
          <cell r="Z39">
            <v>42.09</v>
          </cell>
        </row>
        <row r="40">
          <cell r="S40">
            <v>3662.0900000000006</v>
          </cell>
          <cell r="U40">
            <v>-1971.2400000000002</v>
          </cell>
          <cell r="W40">
            <v>25538.250000000004</v>
          </cell>
          <cell r="Z40">
            <v>20889.359999999997</v>
          </cell>
        </row>
        <row r="41">
          <cell r="S41">
            <v>1347.76</v>
          </cell>
          <cell r="Z41">
            <v>590.6</v>
          </cell>
        </row>
        <row r="42">
          <cell r="S42">
            <v>7307.1</v>
          </cell>
          <cell r="W42">
            <v>30622.199999999993</v>
          </cell>
          <cell r="Z42">
            <v>28892.530000000002</v>
          </cell>
        </row>
        <row r="43">
          <cell r="S43">
            <v>792.35</v>
          </cell>
          <cell r="Z43">
            <v>121.88</v>
          </cell>
        </row>
        <row r="44">
          <cell r="S44">
            <v>200.62</v>
          </cell>
          <cell r="Z44">
            <v>61.25</v>
          </cell>
        </row>
        <row r="45">
          <cell r="S45">
            <v>51.15</v>
          </cell>
          <cell r="Z45">
            <v>15.38</v>
          </cell>
        </row>
        <row r="46">
          <cell r="U46">
            <v>-2078.350000000001</v>
          </cell>
          <cell r="X46">
            <v>7479.119999999999</v>
          </cell>
          <cell r="Z46">
            <v>5896.620000000001</v>
          </cell>
        </row>
        <row r="47">
          <cell r="Z47">
            <v>31.16</v>
          </cell>
        </row>
        <row r="48">
          <cell r="Z48">
            <v>21.12</v>
          </cell>
        </row>
        <row r="49">
          <cell r="S49">
            <v>4874.110000000001</v>
          </cell>
          <cell r="X49">
            <v>33024.240000000005</v>
          </cell>
          <cell r="Z49">
            <v>30091.250000000007</v>
          </cell>
        </row>
        <row r="50">
          <cell r="X50">
            <v>450.94</v>
          </cell>
          <cell r="Z50">
            <v>207.45999999999998</v>
          </cell>
        </row>
        <row r="51">
          <cell r="Z51">
            <v>40.01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18312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B93" sqref="B93: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-96784.34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'[1]Report'!$S$16+'[1]Report'!$S$17+'[1]Report'!$S$29+'[1]Report'!$S$38+'[1]Report'!$S$39+'[1]Report'!$S$40+'[1]Report'!$S$41+'[1]Report'!$S$42+'[1]Report'!$S$43+'[1]Report'!$S$44+'[1]Report'!$S$45+'[1]Report'!$S$49</f>
        <v>35970.8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151645.75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'[1]Report'!$W$42</f>
        <v>30622.199999999993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'[1]Report'!$X$38</f>
        <v>18270.36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'[1]Report'!$Z$38+'[1]Report'!$Z$39</f>
        <v>17748.120000000006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'[1]Report'!$S$38+'[1]Report'!$S$39+'[1]Report'!$X$38-'[1]Report'!$Z$38-'[1]Report'!$Z$39</f>
        <v>6137.859999999993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f>'[2]общий свод 2016 '!$K$721</f>
        <v>18312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-96784.34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-97348.21999999999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'[1]Report'!$X$49</f>
        <v>33024.240000000005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'[1]Report'!$W$40+'[1]Report'!$U$40</f>
        <v>23567.010000000002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'[1]Report'!$X$16</f>
        <v>6104.46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'[1]Report'!$X$17</f>
        <v>40057.48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144533.76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'[1]Report'!$Z$16+'[1]Report'!$Z$17+'[1]Report'!$Z$29+'[1]Report'!$Z$38+'[1]Report'!$Z$39+'[1]Report'!$Z$40+'[1]Report'!$Z$41+'[1]Report'!$Z$42+'[1]Report'!$Z$43+'[1]Report'!$Z$44+'[1]Report'!$Z$45+'[1]Report'!$Z$49</f>
        <v>144533.76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47749.42000000001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-97348.21999999999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43082.78999999998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18312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3.57</v>
      </c>
      <c r="F42" s="80" t="s">
        <v>136</v>
      </c>
      <c r="G42" s="60">
        <v>3810334293</v>
      </c>
      <c r="H42" s="61">
        <f>G13</f>
        <v>30622.199999999993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33024.240000000005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23567.010000000002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6104.46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40057.48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151687.39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-1808.9299999999912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284.50385337219984</v>
      </c>
      <c r="E63" s="76">
        <f>E64/117.48</f>
        <v>496.17560435818854</v>
      </c>
      <c r="F63" s="76">
        <f>F64/12</f>
        <v>957.1950000000002</v>
      </c>
      <c r="G63" s="77">
        <f>G64/18.26</f>
        <v>1386.8723986856514</v>
      </c>
      <c r="H63" s="78">
        <f>H64/0.88</f>
        <v>7580.454545454546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'[1]Report'!$X$28</f>
        <v>427489.8</v>
      </c>
      <c r="E64" s="65">
        <f>'[1]Report'!$X$21+'[1]Report'!$X$22+'[1]Report'!$X$23+'[1]Report'!$X$25+'[1]Report'!$X$26+'[1]Report'!$X$27</f>
        <v>58290.70999999999</v>
      </c>
      <c r="F64" s="65">
        <f>'[1]Report'!$X$11+'[1]Report'!$X$14</f>
        <v>11486.340000000002</v>
      </c>
      <c r="G64" s="72">
        <f>'[1]Report'!$X$36+'[1]Report'!$X$46</f>
        <v>25324.289999999997</v>
      </c>
      <c r="H64" s="68">
        <f>'[1]Report'!$X$16+'[1]Report'!$X$33</f>
        <v>6670.8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'[1]Report'!$Z$20+'[1]Report'!$Z$28+'[1]Report'!$Z$34+'[1]Report'!$Z$35</f>
        <v>427978.41</v>
      </c>
      <c r="E65" s="65">
        <f>'[1]Report'!$Z$18+'[1]Report'!$Z$19+'[1]Report'!$Z$21+'[1]Report'!$Z$22+'[1]Report'!$Z$23+'[1]Report'!$Z$25+'[1]Report'!$Z$26+'[1]Report'!$Z$27+'[1]Report'!$Z$31+'[1]Report'!$Z$32</f>
        <v>54314.59999999999</v>
      </c>
      <c r="F65" s="65">
        <f>'[1]Report'!$Z$11+'[1]Report'!$Z$14+'[1]Report'!$Z$51</f>
        <v>18709.070000000003</v>
      </c>
      <c r="G65" s="69">
        <f>'[1]Report'!$Z$12+'[1]Report'!$Z$13+'[1]Report'!$Z$36+'[1]Report'!$Z$37+'[1]Report'!$Z$46+'[1]Report'!$Z$47+'[1]Report'!$Z$48</f>
        <v>23329.08</v>
      </c>
      <c r="H65" s="69">
        <f>'[1]Report'!$Z$16+'[1]Report'!$Z$29+'[1]Report'!$Z$33</f>
        <v>6739.71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-488.60999999998603</v>
      </c>
      <c r="E66" s="76">
        <f>E64-E65</f>
        <v>3976.1100000000006</v>
      </c>
      <c r="F66" s="76">
        <f>F64-F65</f>
        <v>-7222.730000000001</v>
      </c>
      <c r="G66" s="78">
        <f>G64-G65</f>
        <v>1995.2099999999955</v>
      </c>
      <c r="H66" s="78">
        <f>H64-H65</f>
        <v>-68.90999999999985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D64+'[1]Report'!$U$28</f>
        <v>427468.67</v>
      </c>
      <c r="E67" s="70">
        <f>E64+'[1]Report'!$U$18+'[1]Report'!$U$21+'[1]Report'!$U$22+'[1]Report'!$U$23+'[1]Report'!$U$25+'[1]Report'!$U$26+'[1]Report'!$U$27</f>
        <v>34697.76999999999</v>
      </c>
      <c r="F67" s="70">
        <f>F64+'[1]Report'!$U$14</f>
        <v>7603.950000000003</v>
      </c>
      <c r="G67" s="71">
        <f>G64+'[1]Report'!$U$12+'[1]Report'!$U$13+'[1]Report'!$U$36+'[1]Report'!$U$46</f>
        <v>16229.009999999997</v>
      </c>
      <c r="H67" s="71">
        <f>H64+'[1]Report'!$U$29</f>
        <v>6670.8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-21.130000000004657</v>
      </c>
      <c r="E68" s="44">
        <f>E67-E64</f>
        <v>-23592.940000000002</v>
      </c>
      <c r="F68" s="44">
        <f>F67-F64</f>
        <v>-3882.3899999999994</v>
      </c>
      <c r="G68" s="44">
        <f>G67-G64</f>
        <v>-9095.28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12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12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-36591.740000000005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2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1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'[1]Report'!$X$50</f>
        <v>450.94</v>
      </c>
      <c r="D95" s="96">
        <f>'[1]Report'!$Z$50</f>
        <v>207.45999999999998</v>
      </c>
    </row>
    <row r="96" spans="2:4" ht="12.75">
      <c r="B96" s="95" t="s">
        <v>183</v>
      </c>
      <c r="C96" s="96">
        <f>'[1]Report'!$X$30</f>
        <v>514.7900000000001</v>
      </c>
      <c r="D96" s="96">
        <f>'[1]Report'!$Z$30</f>
        <v>178.59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2017-03-20T01:02:25Z</dcterms:modified>
  <cp:category/>
  <cp:version/>
  <cp:contentType/>
  <cp:contentStatus/>
</cp:coreProperties>
</file>