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'2.8.'!$A$1:$I$94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<sst xmlns="http://schemas.openxmlformats.org/spreadsheetml/2006/main" count="288" uniqueCount="184">
  <si>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</si>
  <si>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</si>
  <si>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</si>
  <si>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</si>
  <si>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</si>
  <si>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</si>
  <si>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</si>
  <si>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</si>
  <si>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</si>
  <si>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</si>
  <si>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</si>
  <si>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</si>
  <si>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</si>
  <si>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</si>
  <si>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</si>
  <si>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</si>
  <si>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</si>
  <si>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</si>
  <si>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</si>
  <si>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</si>
  <si>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</si>
  <si>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</si>
  <si>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</si>
  <si>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</si>
  <si>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</si>
  <si>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</si>
  <si>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</si>
  <si>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</si>
  <si>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</si>
  <si>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</si>
  <si>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</si>
  <si>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</si>
  <si>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</si>
  <si>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</si>
  <si>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</si>
  <si>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</si>
  <si>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</si>
  <si>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</si>
  <si>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</si>
  <si>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</si>
  <si>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</si>
  <si>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</si>
  <si>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</si>
  <si>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</si>
  <si>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</si>
  <si>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</si>
  <si>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</si>
  <si>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</si>
  <si>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</si>
  <si>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</si>
  <si>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</si>
  <si>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</si>
  <si>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</si>
  <si>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</si>
  <si>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</si>
  <si>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</si>
  <si>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</si>
  <si>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</si>
  <si>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</si>
  <si>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</si>
  <si>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</si>
  <si>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</si>
  <si>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</si>
  <si>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</si>
  <si>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</si>
  <si>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</si>
  <si>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</si>
  <si>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</si>
  <si>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</si>
  <si>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</si>
  <si>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</si>
  <si>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</si>
  <si>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</si>
  <si>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</si>
  <si>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</si>
  <si>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</si>
  <si>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</si>
  <si>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</si>
  <si>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</si>
  <si>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</si>
  <si>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</si>
  <si>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</si>
  <si>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</si>
  <si>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</si>
  <si>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</si>
  <si>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</si>
  <si>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</si>
  <si>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</si>
  <si>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</si>
  <si>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</si>
  <si>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</si>
  <si>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</si>
  <si>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</si>
  <si>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</si>
  <si>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</si>
  <si>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</si>
  <si>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</si>
  <si>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</si>
  <si>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</si>
  <si>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</si>
  <si>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</si>
  <si>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</si>
  <si>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</si>
  <si>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</si>
  <si>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</si>
  <si>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</si>
  <si>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</si>
  <si>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</si>
  <si>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</si>
  <si>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</si>
  <si>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</si>
  <si>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</si>
  <si>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</si>
  <si>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</si>
  <si>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</si>
  <si>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</si>
  <si>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</si>
  <si>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</si>
  <si>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</si>
  <si>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</si>
  <si>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</si>
  <si>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</si>
  <si>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</si>
  <si>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</si>
  <si>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</si>
  <si>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</si>
  <si>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</si>
  <si>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</si>
  <si>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</si>
  <si>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</si>
  <si>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</si>
  <si>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</si>
  <si>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</si>
  <si>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</si>
  <si>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</si>
  <si>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</si>
  <si>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</si>
  <si>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</si>
  <si>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</si>
  <si>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</si>
  <si>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</si>
  <si>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</si>
  <si>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</si>
  <si>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</si>
  <si>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</si>
  <si>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</si>
  <si>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</si>
  <si>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</si>
  <si>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</si>
  <si>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</si>
  <si>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</si>
  <si>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</si>
  <si>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</si>
  <si>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</si>
  <si>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</si>
  <si>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</si>
  <si>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</si>
  <si>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</si>
  <si>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</si>
  <si>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</si>
  <si>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</si>
  <si>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</si>
  <si>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</si>
  <si>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</si>
  <si>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</si>
  <si>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</si>
  <si>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</si>
  <si>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</si>
  <si>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</si>
  <si>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</si>
  <si>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</si>
  <si>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</si>
  <si>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</si>
  <si>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</si>
  <si>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</si>
  <si>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</si>
  <si>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</si>
  <si>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</si>
  <si>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</si>
  <si>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21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</si>
  <si>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</si>
  <si>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</si>
  <si>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</si>
  <si>
    <t>кв.5,23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</si>
</sst>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3" fillId="34" borderId="16" xfId="0" applyNumberFormat="1" applyFont="1" applyFill="1" applyBorder="1" applyAlignment="1">
      <alignment/>
    </xf>
    <xf numFmtId="0" fontId="4" fillId="34" borderId="23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94" fontId="4" fillId="34" borderId="10" xfId="0" applyNumberFormat="1" applyFont="1" applyFill="1" applyBorder="1" applyAlignment="1">
      <alignment wrapText="1"/>
    </xf>
    <xf numFmtId="194" fontId="0" fillId="34" borderId="11" xfId="0" applyNumberFormat="1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wrapText="1"/>
    </xf>
    <xf numFmtId="0" fontId="4" fillId="34" borderId="17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0" fillId="0" borderId="31" xfId="0" applyBorder="1" applyAlignment="1">
      <alignment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36" borderId="44" xfId="0" applyFont="1" applyFill="1" applyBorder="1" applyAlignment="1">
      <alignment horizontal="center" vertical="top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9.140625" defaultRowHeight="12.75"/>
  <cols>
    <col min="1" max="1" width="5.28125" style="0" customWidth="1"/>
    <col min="2" max="2" width="30.8515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2" t="s">
        <v>179</v>
      </c>
      <c r="B1" s="102"/>
      <c r="C1" s="102"/>
      <c r="D1" s="102"/>
      <c r="E1" s="102"/>
      <c r="F1" s="102"/>
      <c r="G1" s="102"/>
      <c r="H1" s="10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1"/>
      <c r="E3" s="143"/>
      <c r="F3" s="15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4"/>
      <c r="E4" s="105"/>
      <c r="F4" s="106"/>
      <c r="G4" s="10">
        <v>43190</v>
      </c>
      <c r="H4" s="5"/>
    </row>
    <row r="5" spans="1:8" ht="13.5" thickBot="1">
      <c r="A5" s="4" t="s">
        <v>9</v>
      </c>
      <c r="B5" s="4" t="s">
        <v>10</v>
      </c>
      <c r="C5" s="3"/>
      <c r="D5" s="107"/>
      <c r="E5" s="108"/>
      <c r="F5" s="109"/>
      <c r="G5" s="34">
        <v>42736</v>
      </c>
      <c r="H5" s="34"/>
    </row>
    <row r="6" spans="1:8" ht="13.5" thickBot="1">
      <c r="A6" s="4" t="s">
        <v>11</v>
      </c>
      <c r="B6" s="4" t="s">
        <v>12</v>
      </c>
      <c r="C6" s="3"/>
      <c r="D6" s="110"/>
      <c r="E6" s="111"/>
      <c r="F6" s="112"/>
      <c r="G6" s="35">
        <v>43100</v>
      </c>
      <c r="H6" s="5"/>
    </row>
    <row r="7" spans="1:8" ht="38.25" customHeight="1" thickBot="1">
      <c r="A7" s="118" t="s">
        <v>13</v>
      </c>
      <c r="B7" s="119"/>
      <c r="C7" s="119"/>
      <c r="D7" s="120"/>
      <c r="E7" s="120"/>
      <c r="F7" s="120"/>
      <c r="G7" s="119"/>
      <c r="H7" s="121"/>
    </row>
    <row r="8" spans="1:8" ht="33" customHeight="1" thickBot="1">
      <c r="A8" s="39" t="s">
        <v>0</v>
      </c>
      <c r="B8" s="38" t="s">
        <v>1</v>
      </c>
      <c r="C8" s="40" t="s">
        <v>2</v>
      </c>
      <c r="D8" s="153" t="s">
        <v>3</v>
      </c>
      <c r="E8" s="154"/>
      <c r="F8" s="155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2" t="s">
        <v>15</v>
      </c>
      <c r="E9" s="143"/>
      <c r="F9" s="144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42" t="s">
        <v>18</v>
      </c>
      <c r="E10" s="143"/>
      <c r="F10" s="144"/>
      <c r="G10" s="74">
        <v>12553.87</v>
      </c>
      <c r="H10" s="5"/>
      <c r="I10" s="8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2" t="s">
        <v>20</v>
      </c>
      <c r="E11" s="143"/>
      <c r="F11" s="144"/>
      <c r="G11" s="75">
        <v>56498.09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48" t="s">
        <v>23</v>
      </c>
      <c r="E12" s="149"/>
      <c r="F12" s="150"/>
      <c r="G12" s="62">
        <f>G13+G14+G20+G21+G22+G23</f>
        <v>277678.2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6"/>
      <c r="G13" s="76">
        <v>31353.84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6"/>
      <c r="G14" s="76">
        <v>31954.02</v>
      </c>
      <c r="H14" s="5"/>
    </row>
    <row r="15" spans="1:8" ht="26.25" customHeight="1" thickBot="1">
      <c r="A15" s="4"/>
      <c r="B15" s="6"/>
      <c r="C15" s="3" t="s">
        <v>16</v>
      </c>
      <c r="D15" s="124" t="s">
        <v>157</v>
      </c>
      <c r="E15" s="125"/>
      <c r="F15" s="126"/>
      <c r="G15" s="77">
        <v>27780.77</v>
      </c>
      <c r="H15" s="5"/>
    </row>
    <row r="16" spans="1:8" ht="13.5" customHeight="1" thickBot="1">
      <c r="A16" s="4"/>
      <c r="B16" s="6"/>
      <c r="C16" s="3" t="s">
        <v>16</v>
      </c>
      <c r="D16" s="124" t="s">
        <v>158</v>
      </c>
      <c r="E16" s="125"/>
      <c r="F16" s="126"/>
      <c r="G16" s="78">
        <v>11034.47</v>
      </c>
      <c r="H16" s="48"/>
    </row>
    <row r="17" spans="1:8" ht="13.5" customHeight="1" thickBot="1">
      <c r="A17" s="4"/>
      <c r="B17" s="6"/>
      <c r="C17" s="3" t="s">
        <v>16</v>
      </c>
      <c r="D17" s="124" t="s">
        <v>159</v>
      </c>
      <c r="E17" s="125"/>
      <c r="F17" s="126"/>
      <c r="G17" s="76">
        <v>28144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6"/>
      <c r="G18" s="14">
        <f>G10</f>
        <v>12553.87</v>
      </c>
      <c r="H18" s="5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6"/>
      <c r="G19" s="66">
        <f>G18+G15-G17</f>
        <v>12190.64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76">
        <v>57750.72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42" t="s">
        <v>152</v>
      </c>
      <c r="E21" s="143"/>
      <c r="F21" s="144"/>
      <c r="G21" s="75">
        <v>48756.54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42" t="s">
        <v>153</v>
      </c>
      <c r="E22" s="143"/>
      <c r="F22" s="144"/>
      <c r="G22" s="75">
        <v>12301.62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45" t="s">
        <v>154</v>
      </c>
      <c r="E23" s="146"/>
      <c r="F23" s="147"/>
      <c r="G23" s="75">
        <v>95561.46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42" t="s">
        <v>35</v>
      </c>
      <c r="E24" s="143"/>
      <c r="F24" s="144"/>
      <c r="G24" s="63">
        <f>G25+G26+G27+G28+G29+G30</f>
        <v>240995.55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8" t="s">
        <v>38</v>
      </c>
      <c r="E25" s="149"/>
      <c r="F25" s="150"/>
      <c r="G25" s="79">
        <v>240995.55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4" t="s">
        <v>41</v>
      </c>
      <c r="E26" s="125"/>
      <c r="F26" s="12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4" t="s">
        <v>44</v>
      </c>
      <c r="E27" s="125"/>
      <c r="F27" s="126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4" t="s">
        <v>47</v>
      </c>
      <c r="E28" s="125"/>
      <c r="F28" s="126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4" t="s">
        <v>125</v>
      </c>
      <c r="E29" s="125"/>
      <c r="F29" s="126"/>
      <c r="G29" s="76">
        <v>0</v>
      </c>
      <c r="H29" s="48"/>
      <c r="I29" s="5"/>
    </row>
    <row r="30" spans="1:9" ht="13.5" customHeight="1" thickBot="1">
      <c r="A30" s="4"/>
      <c r="B30" s="13"/>
      <c r="C30" s="3"/>
      <c r="D30" s="124" t="s">
        <v>167</v>
      </c>
      <c r="E30" s="125"/>
      <c r="F30" s="126"/>
      <c r="G30" s="76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24" t="s">
        <v>51</v>
      </c>
      <c r="E31" s="125"/>
      <c r="F31" s="126"/>
      <c r="G31" s="64">
        <f>G24+G10</f>
        <v>253549.41999999998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24" t="s">
        <v>53</v>
      </c>
      <c r="E32" s="125"/>
      <c r="F32" s="12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24" t="s">
        <v>55</v>
      </c>
      <c r="E33" s="125"/>
      <c r="F33" s="126"/>
      <c r="G33" s="66">
        <f>G19</f>
        <v>12190.64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24" t="s">
        <v>57</v>
      </c>
      <c r="E34" s="125"/>
      <c r="F34" s="126"/>
      <c r="G34" s="48">
        <f>G11+G12-G24</f>
        <v>93180.74000000005</v>
      </c>
      <c r="H34" s="48"/>
    </row>
    <row r="35" spans="1:8" ht="38.25" customHeight="1" thickBot="1">
      <c r="A35" s="122" t="s">
        <v>58</v>
      </c>
      <c r="B35" s="123"/>
      <c r="C35" s="123"/>
      <c r="D35" s="123"/>
      <c r="E35" s="123"/>
      <c r="F35" s="119"/>
      <c r="G35" s="123"/>
      <c r="H35" s="121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28144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0">
        <v>2.09</v>
      </c>
      <c r="F38" s="71" t="s">
        <v>137</v>
      </c>
      <c r="G38" s="59">
        <v>3810334293</v>
      </c>
      <c r="H38" s="60">
        <f>G13</f>
        <v>31353.84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2" t="s">
        <v>138</v>
      </c>
      <c r="G39" s="59">
        <v>3848000155</v>
      </c>
      <c r="H39" s="60">
        <f>G20</f>
        <v>57750.72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48756.54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12301.62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95561.46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68"/>
      <c r="G43" s="126"/>
      <c r="H43" s="60">
        <f>SUM(H37:H42)</f>
        <v>273868.18</v>
      </c>
    </row>
    <row r="44" spans="1:8" ht="19.5" customHeight="1" thickBot="1">
      <c r="A44" s="122" t="s">
        <v>64</v>
      </c>
      <c r="B44" s="123"/>
      <c r="C44" s="123"/>
      <c r="D44" s="123"/>
      <c r="E44" s="123"/>
      <c r="F44" s="123"/>
      <c r="G44" s="123"/>
      <c r="H44" s="136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16" t="s">
        <v>142</v>
      </c>
      <c r="E45" s="117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6" t="s">
        <v>69</v>
      </c>
      <c r="E46" s="117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6" t="s">
        <v>71</v>
      </c>
      <c r="E47" s="117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6" t="s">
        <v>73</v>
      </c>
      <c r="E48" s="117"/>
      <c r="F48" s="55">
        <v>0</v>
      </c>
      <c r="G48" s="50"/>
      <c r="H48" s="48"/>
    </row>
    <row r="49" spans="1:8" ht="18.75" customHeight="1" thickBot="1">
      <c r="A49" s="113" t="s">
        <v>74</v>
      </c>
      <c r="B49" s="114"/>
      <c r="C49" s="114"/>
      <c r="D49" s="114"/>
      <c r="E49" s="114"/>
      <c r="F49" s="114"/>
      <c r="G49" s="114"/>
      <c r="H49" s="115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6" t="s">
        <v>15</v>
      </c>
      <c r="E50" s="117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6" t="s">
        <v>18</v>
      </c>
      <c r="E51" s="117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6" t="s">
        <v>20</v>
      </c>
      <c r="E52" s="117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6" t="s">
        <v>53</v>
      </c>
      <c r="E53" s="117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6" t="s">
        <v>55</v>
      </c>
      <c r="E54" s="117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0" t="s">
        <v>57</v>
      </c>
      <c r="E55" s="141"/>
      <c r="F55" s="56">
        <f>D62+E62+F62+G62+H62</f>
        <v>73262.42000000003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7">
        <f>D60/1638.64</f>
        <v>452.6180247034126</v>
      </c>
      <c r="E59" s="87">
        <f>E60/140.38</f>
        <v>488.3203447784585</v>
      </c>
      <c r="F59" s="87">
        <f>F60/14.34</f>
        <v>1145.3479776847978</v>
      </c>
      <c r="G59" s="88">
        <f>G60/22.34</f>
        <v>1524.2224709042075</v>
      </c>
      <c r="H59" s="89">
        <f>H60/0.99</f>
        <v>2415.2222222222226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6">
        <v>741678</v>
      </c>
      <c r="E60" s="76">
        <v>68550.41</v>
      </c>
      <c r="F60" s="76">
        <v>16424.29</v>
      </c>
      <c r="G60" s="82">
        <v>34051.13</v>
      </c>
      <c r="H60" s="82">
        <v>2391.07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6">
        <v>680034.6</v>
      </c>
      <c r="E61" s="76">
        <v>62842.78</v>
      </c>
      <c r="F61" s="76">
        <v>15550.35</v>
      </c>
      <c r="G61" s="83">
        <v>29707.46</v>
      </c>
      <c r="H61" s="83">
        <v>1697.29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61643.40000000002</v>
      </c>
      <c r="E62" s="68">
        <f>E60-E61</f>
        <v>5707.630000000005</v>
      </c>
      <c r="F62" s="68">
        <f>F60-F61</f>
        <v>873.9400000000005</v>
      </c>
      <c r="G62" s="69">
        <f>G60-G61</f>
        <v>4343.669999999998</v>
      </c>
      <c r="H62" s="69">
        <f>H60-H61</f>
        <v>693.7800000000002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1">
        <v>741648.8</v>
      </c>
      <c r="E63" s="81">
        <v>96167.51</v>
      </c>
      <c r="F63" s="81">
        <v>18718.19</v>
      </c>
      <c r="G63" s="84">
        <v>41779.08</v>
      </c>
      <c r="H63" s="84">
        <v>2390.46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-29.199999999953434</v>
      </c>
      <c r="E64" s="43">
        <f>E63-E60</f>
        <v>27617.09999999999</v>
      </c>
      <c r="F64" s="43">
        <f>F63-F60</f>
        <v>2293.899999999998</v>
      </c>
      <c r="G64" s="43">
        <f>G63-G60</f>
        <v>7727.950000000004</v>
      </c>
      <c r="H64" s="43">
        <f>H63-H60</f>
        <v>-0.6100000000001273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0" t="s">
        <v>146</v>
      </c>
      <c r="E65" s="131"/>
      <c r="F65" s="131"/>
      <c r="G65" s="131"/>
      <c r="H65" s="13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3" t="s">
        <v>146</v>
      </c>
      <c r="E66" s="134"/>
      <c r="F66" s="134"/>
      <c r="G66" s="134"/>
      <c r="H66" s="13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2" t="s">
        <v>101</v>
      </c>
      <c r="B68" s="123"/>
      <c r="C68" s="123"/>
      <c r="D68" s="123"/>
      <c r="E68" s="123"/>
      <c r="F68" s="123"/>
      <c r="G68" s="123"/>
      <c r="H68" s="136"/>
    </row>
    <row r="69" spans="1:8" ht="45" customHeight="1" thickBot="1">
      <c r="A69" s="99" t="s">
        <v>102</v>
      </c>
      <c r="B69" s="99" t="s">
        <v>66</v>
      </c>
      <c r="C69" s="100" t="s">
        <v>67</v>
      </c>
      <c r="D69" s="99" t="s">
        <v>66</v>
      </c>
      <c r="E69" s="137" t="s">
        <v>182</v>
      </c>
      <c r="F69" s="138"/>
      <c r="G69" s="139"/>
      <c r="H69" s="101">
        <v>24</v>
      </c>
    </row>
    <row r="70" spans="1:8" ht="45" customHeight="1" thickBot="1">
      <c r="A70" s="99" t="s">
        <v>103</v>
      </c>
      <c r="B70" s="99" t="s">
        <v>69</v>
      </c>
      <c r="C70" s="100" t="s">
        <v>67</v>
      </c>
      <c r="D70" s="99" t="s">
        <v>69</v>
      </c>
      <c r="E70" s="137"/>
      <c r="F70" s="138"/>
      <c r="G70" s="139"/>
      <c r="H70" s="101">
        <v>24</v>
      </c>
    </row>
    <row r="71" spans="1:8" ht="66.75" customHeight="1" thickBot="1">
      <c r="A71" s="99" t="s">
        <v>104</v>
      </c>
      <c r="B71" s="99" t="s">
        <v>71</v>
      </c>
      <c r="C71" s="100" t="s">
        <v>105</v>
      </c>
      <c r="D71" s="99" t="s">
        <v>71</v>
      </c>
      <c r="E71" s="137"/>
      <c r="F71" s="138"/>
      <c r="G71" s="139"/>
      <c r="H71" s="101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3"/>
      <c r="F72" s="134"/>
      <c r="G72" s="135"/>
      <c r="H72" s="25">
        <f>D64+E64+F64+G64+H64</f>
        <v>37609.14000000004</v>
      </c>
    </row>
    <row r="73" spans="1:8" ht="25.5" customHeight="1" thickBot="1">
      <c r="A73" s="122" t="s">
        <v>107</v>
      </c>
      <c r="B73" s="123"/>
      <c r="C73" s="123"/>
      <c r="D73" s="123"/>
      <c r="E73" s="123"/>
      <c r="F73" s="123"/>
      <c r="G73" s="123"/>
      <c r="H73" s="136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62" t="s">
        <v>183</v>
      </c>
      <c r="F74" s="163"/>
      <c r="G74" s="164"/>
      <c r="H74" s="96">
        <v>2</v>
      </c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65"/>
      <c r="F75" s="166"/>
      <c r="G75" s="167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59" t="s">
        <v>168</v>
      </c>
      <c r="F76" s="160"/>
      <c r="G76" s="160"/>
      <c r="H76" s="161"/>
    </row>
    <row r="77" ht="12.75">
      <c r="A77" s="1"/>
    </row>
    <row r="78" ht="12.75">
      <c r="A78" s="1"/>
    </row>
    <row r="79" spans="1:7" ht="27.75" customHeight="1">
      <c r="A79" s="103" t="s">
        <v>114</v>
      </c>
      <c r="B79" s="103"/>
      <c r="C79" s="103"/>
      <c r="D79" s="103"/>
      <c r="E79" s="103"/>
      <c r="F79" s="103"/>
      <c r="G79" s="103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27" t="s">
        <v>116</v>
      </c>
      <c r="D82" s="128"/>
      <c r="E82" s="129"/>
    </row>
    <row r="83" spans="1:5" ht="18.75" customHeight="1" thickBot="1">
      <c r="A83" s="28">
        <v>2</v>
      </c>
      <c r="B83" s="4" t="s">
        <v>117</v>
      </c>
      <c r="C83" s="127" t="s">
        <v>118</v>
      </c>
      <c r="D83" s="128"/>
      <c r="E83" s="129"/>
    </row>
    <row r="84" spans="1:5" ht="16.5" customHeight="1" thickBot="1">
      <c r="A84" s="28">
        <v>3</v>
      </c>
      <c r="B84" s="4" t="s">
        <v>119</v>
      </c>
      <c r="C84" s="127" t="s">
        <v>120</v>
      </c>
      <c r="D84" s="128"/>
      <c r="E84" s="129"/>
    </row>
    <row r="85" spans="1:5" ht="13.5" thickBot="1">
      <c r="A85" s="28">
        <v>4</v>
      </c>
      <c r="B85" s="4" t="s">
        <v>16</v>
      </c>
      <c r="C85" s="127" t="s">
        <v>121</v>
      </c>
      <c r="D85" s="128"/>
      <c r="E85" s="129"/>
    </row>
    <row r="86" spans="1:5" ht="24" customHeight="1" thickBot="1">
      <c r="A86" s="28">
        <v>5</v>
      </c>
      <c r="B86" s="4" t="s">
        <v>86</v>
      </c>
      <c r="C86" s="127" t="s">
        <v>122</v>
      </c>
      <c r="D86" s="128"/>
      <c r="E86" s="129"/>
    </row>
    <row r="87" spans="1:5" ht="21" customHeight="1" thickBot="1">
      <c r="A87" s="29">
        <v>6</v>
      </c>
      <c r="B87" s="30" t="s">
        <v>123</v>
      </c>
      <c r="C87" s="127" t="s">
        <v>124</v>
      </c>
      <c r="D87" s="128"/>
      <c r="E87" s="129"/>
    </row>
    <row r="89" ht="12.75">
      <c r="B89" t="s">
        <v>173</v>
      </c>
    </row>
    <row r="90" spans="2:6" ht="72">
      <c r="B90" s="85" t="s">
        <v>174</v>
      </c>
      <c r="C90" s="92" t="s">
        <v>180</v>
      </c>
      <c r="D90" s="93" t="s">
        <v>175</v>
      </c>
      <c r="E90" s="93" t="s">
        <v>176</v>
      </c>
      <c r="F90" s="90" t="s">
        <v>181</v>
      </c>
    </row>
    <row r="91" spans="2:6" ht="12.75">
      <c r="B91" s="85" t="s">
        <v>177</v>
      </c>
      <c r="C91" s="93">
        <v>638</v>
      </c>
      <c r="D91" s="93">
        <v>4021.19</v>
      </c>
      <c r="E91" s="93">
        <v>2923.43</v>
      </c>
      <c r="F91" s="91">
        <f>C91+E91</f>
        <v>3561.43</v>
      </c>
    </row>
    <row r="92" spans="2:6" ht="12.75">
      <c r="B92" s="85" t="s">
        <v>178</v>
      </c>
      <c r="C92" s="93">
        <v>610.35</v>
      </c>
      <c r="D92" s="93">
        <v>4575.34</v>
      </c>
      <c r="E92" s="93">
        <v>3323.9</v>
      </c>
      <c r="F92" s="91">
        <f>C92+E92</f>
        <v>3934.25</v>
      </c>
    </row>
  </sheetData>
  <sheetProtection/>
  <mergeCells count="65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20:F20"/>
    <mergeCell ref="D21:F21"/>
    <mergeCell ref="D15:F15"/>
    <mergeCell ref="D16:F16"/>
    <mergeCell ref="D17:F17"/>
    <mergeCell ref="D18:F18"/>
    <mergeCell ref="D19:F19"/>
    <mergeCell ref="D11:F11"/>
    <mergeCell ref="D12:F12"/>
    <mergeCell ref="D13:F13"/>
    <mergeCell ref="D14:F14"/>
    <mergeCell ref="D3:F3"/>
    <mergeCell ref="D8:F8"/>
    <mergeCell ref="D9:F9"/>
    <mergeCell ref="D10:F10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2018-03-14T00:55:09Z</dcterms:modified>
  <cp:category/>
  <cp:version/>
  <cp:contentType/>
  <cp:contentStatus/>
</cp:coreProperties>
</file>