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<sst xmlns="http://schemas.openxmlformats.org/spreadsheetml/2006/main" count="162" uniqueCount="101">
  <si>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</si>
  <si>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</si>
  <si>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</si>
  <si>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</si>
  <si>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</si>
  <si>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</si>
  <si>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</si>
  <si>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</si>
  <si>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</si>
  <si>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</si>
  <si>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</si>
  <si>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</si>
  <si>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</si>
  <si>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</si>
  <si>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</si>
  <si>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</si>
  <si>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</si>
  <si>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</si>
  <si>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</si>
  <si>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</si>
  <si>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</si>
  <si>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</si>
  <si>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</si>
  <si>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</si>
  <si>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</si>
  <si>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</si>
  <si>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</si>
  <si>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</si>
  <si>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</si>
  <si>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</si>
  <si>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</si>
  <si>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</si>
  <si>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</si>
  <si>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</si>
  <si>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</si>
  <si>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</si>
  <si>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</si>
  <si>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</si>
  <si>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</si>
  <si>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</si>
  <si>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</si>
  <si>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</si>
  <si>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</si>
  <si>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</si>
  <si>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</si>
  <si>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</si>
  <si>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</si>
  <si>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</si>
  <si>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</si>
  <si>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</si>
  <si>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</si>
  <si>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</si>
  <si>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</si>
  <si>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</si>
  <si>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</si>
  <si>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</si>
  <si>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</si>
  <si>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</si>
  <si>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</si>
  <si>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</si>
  <si>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</si>
  <si>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</si>
  <si>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</si>
  <si>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</si>
  <si>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</si>
  <si>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ЛЕНИНА</t>
  </si>
  <si>
    <t>погашение задолженности</t>
  </si>
  <si>
    <t>Ленина</t>
  </si>
  <si>
    <t>задолженность населения</t>
  </si>
  <si>
    <t>март</t>
  </si>
  <si>
    <t>№ 22  по ул. Ленина</t>
  </si>
  <si>
    <t>Утепление межпанельных швов</t>
  </si>
  <si>
    <t xml:space="preserve">9 м </t>
  </si>
  <si>
    <t>Укрепление двери, установка проушин, замка</t>
  </si>
  <si>
    <t>2 петли, 1 замок</t>
  </si>
  <si>
    <t>Очистка подвала от нечистот</t>
  </si>
  <si>
    <t>25 м2</t>
  </si>
  <si>
    <t>Установка навесов, пружины 2 подъезд</t>
  </si>
  <si>
    <t>2 шт./ 1 шт.</t>
  </si>
  <si>
    <t>Установка жалюзийных решеток</t>
  </si>
  <si>
    <t>7 шт.</t>
  </si>
  <si>
    <t>8, 18</t>
  </si>
  <si>
    <t>Промазка битумом отдельных мест кровли</t>
  </si>
  <si>
    <t>4 м2</t>
  </si>
  <si>
    <t>очистка подвала от быт мусора</t>
  </si>
  <si>
    <t>7 чел/</t>
  </si>
  <si>
    <t>очистка подвала от нечистот</t>
  </si>
  <si>
    <t>3, 28</t>
  </si>
  <si>
    <t>Установка металлической двери в 1 подъезде, устройство бетонной площадки перед входом в 6 подъезде</t>
  </si>
  <si>
    <t>1 шт./ 6,7 м2</t>
  </si>
  <si>
    <t>2, 8, 9, 53</t>
  </si>
  <si>
    <t>11,3 м</t>
  </si>
  <si>
    <t>Ремонт входных дверей в подъезде № 6</t>
  </si>
  <si>
    <t>1,8 м2</t>
  </si>
  <si>
    <t>Пахомчик Марина Данзановна тел. 8-950-13-16-171</t>
  </si>
  <si>
    <t>протечка потолка, течь по вентиляционной шахте в период таяния снега</t>
  </si>
  <si>
    <t>Андриевская В.М.</t>
  </si>
  <si>
    <t>обследование квартиры - мокнет стена</t>
  </si>
  <si>
    <t>июнь</t>
  </si>
  <si>
    <t>жильцы</t>
  </si>
  <si>
    <t>текущий ремонт подъездов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</si>
</sst>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21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16" fontId="3" fillId="0" borderId="6" xfId="0" applyNumberFormat="1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vertical="center"/>
    </xf>
    <xf numFmtId="14" fontId="3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1" fillId="2" borderId="1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SheetLayoutView="100" workbookViewId="0" topLeftCell="A39">
      <selection activeCell="E47" sqref="E4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</row>
    <row r="2" spans="1:13" ht="21" customHeight="1">
      <c r="A2" s="91" t="s">
        <v>1</v>
      </c>
      <c r="B2" s="91"/>
      <c r="C2" s="91"/>
      <c r="D2" s="91"/>
      <c r="E2" s="91"/>
      <c r="F2" s="91"/>
      <c r="G2" s="91"/>
      <c r="H2" s="91"/>
      <c r="I2" s="3"/>
      <c r="J2" s="3"/>
      <c r="K2" s="3"/>
      <c r="L2" s="3"/>
      <c r="M2" s="3"/>
    </row>
    <row r="3" spans="1:13" ht="21.75" customHeight="1">
      <c r="A3" s="91" t="s">
        <v>2</v>
      </c>
      <c r="B3" s="91"/>
      <c r="C3" s="91"/>
      <c r="D3" s="91"/>
      <c r="E3" s="91"/>
      <c r="F3" s="91"/>
      <c r="G3" s="91"/>
      <c r="H3" s="91"/>
      <c r="I3" s="3"/>
      <c r="J3" s="3"/>
      <c r="K3" s="3"/>
      <c r="L3" s="3"/>
      <c r="M3" s="3"/>
    </row>
    <row r="4" spans="1:13" ht="18.75" customHeight="1">
      <c r="A4" s="91" t="s">
        <v>70</v>
      </c>
      <c r="B4" s="91"/>
      <c r="C4" s="91"/>
      <c r="D4" s="91"/>
      <c r="E4" s="91"/>
      <c r="F4" s="91"/>
      <c r="G4" s="91"/>
      <c r="H4" s="91"/>
      <c r="I4" s="3"/>
      <c r="J4" s="3"/>
      <c r="K4" s="3"/>
      <c r="L4" s="3"/>
      <c r="M4" s="3"/>
    </row>
    <row r="5" spans="1:13" ht="23.25" customHeight="1">
      <c r="A5" s="93" t="s">
        <v>3</v>
      </c>
      <c r="B5" s="93"/>
      <c r="C5" s="93"/>
      <c r="D5" s="93"/>
      <c r="E5" s="93"/>
      <c r="F5" s="93"/>
      <c r="G5" s="93"/>
      <c r="H5" s="93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>
        <v>22</v>
      </c>
      <c r="D7" s="12"/>
    </row>
    <row r="8" spans="2:4" ht="27" customHeight="1">
      <c r="B8" s="13" t="s">
        <v>4</v>
      </c>
      <c r="C8" s="81">
        <v>2480.3</v>
      </c>
      <c r="D8" s="14" t="s">
        <v>5</v>
      </c>
    </row>
    <row r="9" spans="2:4" ht="26.25" customHeight="1">
      <c r="B9" s="13" t="s">
        <v>6</v>
      </c>
      <c r="C9" s="81">
        <v>2224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4" t="s">
        <v>10</v>
      </c>
      <c r="E11" s="95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6">
        <v>46014.68</v>
      </c>
      <c r="E12" s="97"/>
      <c r="F12" s="25">
        <f>32785.52+16365.46</f>
        <v>49150.979999999996</v>
      </c>
      <c r="G12" s="12">
        <f>D12-F12</f>
        <v>-3136.2999999999956</v>
      </c>
      <c r="H12" s="12"/>
    </row>
    <row r="13" spans="1:8" ht="18" customHeight="1">
      <c r="A13" s="22"/>
      <c r="B13" s="23" t="s">
        <v>16</v>
      </c>
      <c r="C13" s="24" t="s">
        <v>15</v>
      </c>
      <c r="D13" s="96">
        <v>66226.32</v>
      </c>
      <c r="E13" s="97"/>
      <c r="F13" s="25">
        <f>46180.47+23297.4</f>
        <v>69477.87</v>
      </c>
      <c r="G13" s="12">
        <f>D13-F13</f>
        <v>-3251.5499999999884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46014.68</v>
      </c>
      <c r="E16" s="35">
        <f>D16</f>
        <v>46014.68</v>
      </c>
      <c r="F16" s="35">
        <f>F12</f>
        <v>49150.979999999996</v>
      </c>
      <c r="G16" s="23" t="s">
        <v>66</v>
      </c>
      <c r="H16" s="12">
        <f>D16-F16</f>
        <v>-3136.2999999999956</v>
      </c>
    </row>
    <row r="17" spans="1:8" ht="25.5">
      <c r="A17" s="33"/>
      <c r="B17" s="34" t="s">
        <v>24</v>
      </c>
      <c r="C17" s="24" t="s">
        <v>15</v>
      </c>
      <c r="D17" s="35">
        <v>72133.8</v>
      </c>
      <c r="E17" s="35">
        <f>D17</f>
        <v>72133.8</v>
      </c>
      <c r="F17" s="35">
        <f>49934.65+25375.79</f>
        <v>75310.44</v>
      </c>
      <c r="G17" s="23" t="s">
        <v>66</v>
      </c>
      <c r="H17" s="12">
        <f>D17-F17</f>
        <v>-3176.6399999999994</v>
      </c>
    </row>
    <row r="18" spans="1:8" ht="25.5">
      <c r="A18" s="33"/>
      <c r="B18" s="34" t="s">
        <v>25</v>
      </c>
      <c r="C18" s="24" t="s">
        <v>15</v>
      </c>
      <c r="D18" s="35">
        <v>134628.72</v>
      </c>
      <c r="E18" s="35">
        <f>D18</f>
        <v>134628.72</v>
      </c>
      <c r="F18" s="35">
        <f>85580.92+47360.54</f>
        <v>132941.46</v>
      </c>
      <c r="G18" s="23" t="s">
        <v>68</v>
      </c>
      <c r="H18" s="12">
        <f>D18-F18</f>
        <v>1687.2600000000093</v>
      </c>
    </row>
    <row r="19" spans="1:8" ht="25.5">
      <c r="A19" s="33"/>
      <c r="B19" s="34" t="s">
        <v>26</v>
      </c>
      <c r="C19" s="24" t="s">
        <v>15</v>
      </c>
      <c r="D19" s="35">
        <v>21454.2</v>
      </c>
      <c r="E19" s="35">
        <f>D19</f>
        <v>21454.2</v>
      </c>
      <c r="F19" s="35">
        <f>14804.04+7547.36</f>
        <v>22351.4</v>
      </c>
      <c r="G19" s="23" t="s">
        <v>66</v>
      </c>
      <c r="H19" s="12">
        <f>D19-F19</f>
        <v>-897.2000000000007</v>
      </c>
    </row>
    <row r="20" spans="1:8" ht="25.5">
      <c r="A20" s="33"/>
      <c r="B20" s="34" t="s">
        <v>27</v>
      </c>
      <c r="C20" s="24" t="s">
        <v>15</v>
      </c>
      <c r="D20" s="35">
        <v>77310.6</v>
      </c>
      <c r="E20" s="35">
        <f>D20</f>
        <v>77310.6</v>
      </c>
      <c r="F20" s="35">
        <f>54174+22094.54</f>
        <v>76268.54000000001</v>
      </c>
      <c r="G20" s="23" t="s">
        <v>68</v>
      </c>
      <c r="H20" s="12">
        <f>D20-F20</f>
        <v>1042.0599999999977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66226.32</v>
      </c>
      <c r="E23" s="39"/>
      <c r="F23" s="40">
        <f>H60</f>
        <v>0</v>
      </c>
      <c r="G23" s="39">
        <f>D23-F23</f>
        <v>66226.32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65918.57999999999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G23-G13-G12-G42</f>
        <v>29480.36999999998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36438.21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65918.57999999999</v>
      </c>
      <c r="I28" s="43"/>
    </row>
    <row r="29" spans="1:13" ht="18" customHeight="1">
      <c r="A29" s="98" t="s">
        <v>37</v>
      </c>
      <c r="B29" s="98"/>
      <c r="C29" s="98"/>
      <c r="D29" s="98"/>
      <c r="E29" s="98"/>
      <c r="F29" s="98"/>
      <c r="G29" s="98"/>
      <c r="H29" s="98"/>
      <c r="I29" s="98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67</v>
      </c>
      <c r="C31" s="65">
        <v>22</v>
      </c>
      <c r="D31" s="65">
        <v>3</v>
      </c>
      <c r="E31" s="66" t="s">
        <v>71</v>
      </c>
      <c r="F31" s="66" t="s">
        <v>72</v>
      </c>
      <c r="G31" s="67">
        <v>3874.25</v>
      </c>
      <c r="H31" s="67">
        <v>683.94</v>
      </c>
      <c r="I31" s="67"/>
      <c r="J31" s="68">
        <v>41670</v>
      </c>
      <c r="K31" s="69" t="s">
        <v>50</v>
      </c>
      <c r="L31" s="70">
        <v>41656</v>
      </c>
      <c r="M31" s="100"/>
    </row>
    <row r="32" spans="1:13" ht="48.75" customHeight="1">
      <c r="A32" s="67" t="s">
        <v>64</v>
      </c>
      <c r="B32" s="66" t="s">
        <v>67</v>
      </c>
      <c r="C32" s="65">
        <v>22</v>
      </c>
      <c r="D32" s="65"/>
      <c r="E32" s="66" t="s">
        <v>73</v>
      </c>
      <c r="F32" s="66" t="s">
        <v>74</v>
      </c>
      <c r="G32" s="67">
        <v>1457</v>
      </c>
      <c r="H32" s="67">
        <v>482</v>
      </c>
      <c r="I32" s="67"/>
      <c r="J32" s="68">
        <v>41698</v>
      </c>
      <c r="K32" s="69" t="s">
        <v>50</v>
      </c>
      <c r="L32" s="68">
        <v>41698</v>
      </c>
      <c r="M32" s="109"/>
    </row>
    <row r="33" spans="1:13" ht="33" customHeight="1">
      <c r="A33" s="67" t="s">
        <v>64</v>
      </c>
      <c r="B33" s="66" t="s">
        <v>67</v>
      </c>
      <c r="C33" s="65">
        <v>22</v>
      </c>
      <c r="D33" s="65">
        <v>10</v>
      </c>
      <c r="E33" s="66" t="s">
        <v>75</v>
      </c>
      <c r="F33" s="66" t="s">
        <v>76</v>
      </c>
      <c r="G33" s="67">
        <v>3426</v>
      </c>
      <c r="H33" s="67">
        <v>219</v>
      </c>
      <c r="I33" s="67"/>
      <c r="J33" s="68">
        <v>41698</v>
      </c>
      <c r="K33" s="69" t="s">
        <v>50</v>
      </c>
      <c r="L33" s="70">
        <v>41667</v>
      </c>
      <c r="M33" s="100"/>
    </row>
    <row r="34" spans="1:13" ht="57.75" customHeight="1">
      <c r="A34" s="67" t="s">
        <v>64</v>
      </c>
      <c r="B34" s="66" t="s">
        <v>67</v>
      </c>
      <c r="C34" s="65">
        <v>22</v>
      </c>
      <c r="D34" s="65">
        <v>13</v>
      </c>
      <c r="E34" s="66" t="s">
        <v>77</v>
      </c>
      <c r="F34" s="110" t="s">
        <v>78</v>
      </c>
      <c r="G34" s="67">
        <v>528.28</v>
      </c>
      <c r="H34" s="67">
        <v>1345.86</v>
      </c>
      <c r="I34" s="67"/>
      <c r="J34" s="68">
        <v>41759</v>
      </c>
      <c r="K34" s="69" t="s">
        <v>50</v>
      </c>
      <c r="L34" s="70">
        <v>41759</v>
      </c>
      <c r="M34" s="100">
        <v>7</v>
      </c>
    </row>
    <row r="35" spans="1:13" ht="37.5" customHeight="1">
      <c r="A35" s="67" t="s">
        <v>64</v>
      </c>
      <c r="B35" s="66" t="s">
        <v>67</v>
      </c>
      <c r="C35" s="65">
        <v>22</v>
      </c>
      <c r="D35" s="65">
        <v>3</v>
      </c>
      <c r="E35" s="66" t="s">
        <v>79</v>
      </c>
      <c r="F35" s="110" t="s">
        <v>80</v>
      </c>
      <c r="G35" s="67">
        <v>4110.63</v>
      </c>
      <c r="H35" s="67">
        <v>476.62</v>
      </c>
      <c r="I35" s="67"/>
      <c r="J35" s="68">
        <v>41759</v>
      </c>
      <c r="K35" s="69" t="s">
        <v>50</v>
      </c>
      <c r="L35" s="70">
        <v>41759</v>
      </c>
      <c r="M35" s="109">
        <v>14</v>
      </c>
    </row>
    <row r="36" spans="1:13" ht="41.25" customHeight="1">
      <c r="A36" s="67" t="s">
        <v>64</v>
      </c>
      <c r="B36" s="66" t="s">
        <v>67</v>
      </c>
      <c r="C36" s="65">
        <v>22</v>
      </c>
      <c r="D36" s="65" t="s">
        <v>81</v>
      </c>
      <c r="E36" s="111" t="s">
        <v>82</v>
      </c>
      <c r="F36" s="66" t="s">
        <v>83</v>
      </c>
      <c r="G36" s="67">
        <v>1737.71</v>
      </c>
      <c r="H36" s="67">
        <v>63.51</v>
      </c>
      <c r="I36" s="67"/>
      <c r="J36" s="68">
        <v>41789</v>
      </c>
      <c r="K36" s="69" t="s">
        <v>50</v>
      </c>
      <c r="L36" s="70">
        <v>41788</v>
      </c>
      <c r="M36" s="100">
        <v>25</v>
      </c>
    </row>
    <row r="37" spans="1:13" ht="36" customHeight="1">
      <c r="A37" s="67" t="s">
        <v>64</v>
      </c>
      <c r="B37" s="66" t="s">
        <v>67</v>
      </c>
      <c r="C37" s="65">
        <v>22</v>
      </c>
      <c r="D37" s="65">
        <v>28</v>
      </c>
      <c r="E37" s="66" t="s">
        <v>84</v>
      </c>
      <c r="F37" s="66" t="s">
        <v>85</v>
      </c>
      <c r="G37" s="67">
        <v>772.1</v>
      </c>
      <c r="H37" s="67"/>
      <c r="I37" s="67"/>
      <c r="J37" s="68">
        <v>41638</v>
      </c>
      <c r="K37" s="69" t="s">
        <v>50</v>
      </c>
      <c r="L37" s="70">
        <v>41618</v>
      </c>
      <c r="M37" s="100"/>
    </row>
    <row r="38" spans="1:13" ht="36.75" customHeight="1">
      <c r="A38" s="112" t="s">
        <v>64</v>
      </c>
      <c r="B38" s="112" t="s">
        <v>67</v>
      </c>
      <c r="C38" s="113">
        <v>22</v>
      </c>
      <c r="D38" s="114">
        <v>10</v>
      </c>
      <c r="E38" s="112" t="s">
        <v>86</v>
      </c>
      <c r="F38" s="112" t="s">
        <v>76</v>
      </c>
      <c r="G38" s="112">
        <v>3426</v>
      </c>
      <c r="H38" s="112">
        <v>219</v>
      </c>
      <c r="I38" s="112"/>
      <c r="J38" s="115">
        <v>41698</v>
      </c>
      <c r="K38" s="112" t="s">
        <v>50</v>
      </c>
      <c r="L38" s="115">
        <v>41698</v>
      </c>
      <c r="M38" s="112"/>
    </row>
    <row r="39" spans="1:13" ht="117" customHeight="1">
      <c r="A39" s="67" t="s">
        <v>64</v>
      </c>
      <c r="B39" s="66" t="s">
        <v>67</v>
      </c>
      <c r="C39" s="65">
        <v>22</v>
      </c>
      <c r="D39" s="65" t="s">
        <v>87</v>
      </c>
      <c r="E39" s="66" t="s">
        <v>88</v>
      </c>
      <c r="F39" s="66" t="s">
        <v>89</v>
      </c>
      <c r="G39" s="67">
        <v>14622.96</v>
      </c>
      <c r="H39" s="67">
        <v>372.03</v>
      </c>
      <c r="I39" s="67"/>
      <c r="J39" s="68">
        <v>41912</v>
      </c>
      <c r="K39" s="69" t="s">
        <v>50</v>
      </c>
      <c r="L39" s="70">
        <v>41908</v>
      </c>
      <c r="M39" s="100">
        <v>66</v>
      </c>
    </row>
    <row r="40" spans="1:13" ht="36.75" customHeight="1">
      <c r="A40" s="67" t="s">
        <v>64</v>
      </c>
      <c r="B40" s="66" t="s">
        <v>67</v>
      </c>
      <c r="C40" s="65">
        <v>22</v>
      </c>
      <c r="D40" s="65" t="s">
        <v>90</v>
      </c>
      <c r="E40" s="66" t="s">
        <v>71</v>
      </c>
      <c r="F40" s="66" t="s">
        <v>91</v>
      </c>
      <c r="G40" s="67">
        <v>4978.59</v>
      </c>
      <c r="H40" s="67">
        <v>1279.16</v>
      </c>
      <c r="I40" s="67">
        <v>1152.42</v>
      </c>
      <c r="J40" s="68">
        <v>41973</v>
      </c>
      <c r="K40" s="69" t="s">
        <v>50</v>
      </c>
      <c r="L40" s="70">
        <v>41969</v>
      </c>
      <c r="M40" s="100">
        <v>90</v>
      </c>
    </row>
    <row r="41" spans="1:13" ht="42" customHeight="1">
      <c r="A41" s="116" t="s">
        <v>64</v>
      </c>
      <c r="B41" s="117" t="s">
        <v>67</v>
      </c>
      <c r="C41" s="118">
        <v>22</v>
      </c>
      <c r="D41" s="118">
        <v>46</v>
      </c>
      <c r="E41" s="117" t="s">
        <v>92</v>
      </c>
      <c r="F41" s="117" t="s">
        <v>93</v>
      </c>
      <c r="G41" s="116">
        <v>4200.28</v>
      </c>
      <c r="H41" s="116">
        <v>1821.39</v>
      </c>
      <c r="I41" s="116">
        <v>170.72</v>
      </c>
      <c r="J41" s="119">
        <v>42003</v>
      </c>
      <c r="K41" s="69" t="s">
        <v>50</v>
      </c>
      <c r="L41" s="120">
        <v>41988</v>
      </c>
      <c r="M41" s="121">
        <v>106</v>
      </c>
    </row>
    <row r="42" spans="1:13" ht="18" customHeight="1">
      <c r="A42" s="53"/>
      <c r="B42" s="54" t="s">
        <v>52</v>
      </c>
      <c r="C42" s="105"/>
      <c r="D42" s="105"/>
      <c r="E42" s="54"/>
      <c r="F42" s="54"/>
      <c r="G42" s="106">
        <f>SUM(G31:G41)</f>
        <v>43133.8</v>
      </c>
      <c r="H42" s="53"/>
      <c r="I42" s="53"/>
      <c r="J42" s="55"/>
      <c r="K42" s="56"/>
      <c r="L42" s="55"/>
      <c r="M42" s="53"/>
    </row>
    <row r="43" spans="1:13" ht="18" customHeight="1">
      <c r="A43" s="98" t="s">
        <v>53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1:13" ht="45" customHeight="1">
      <c r="A44" s="71" t="s">
        <v>54</v>
      </c>
      <c r="B44" s="72" t="s">
        <v>39</v>
      </c>
      <c r="C44" s="72" t="s">
        <v>40</v>
      </c>
      <c r="D44" s="73" t="s">
        <v>55</v>
      </c>
      <c r="E44" s="74" t="s">
        <v>56</v>
      </c>
      <c r="F44" s="72" t="s">
        <v>57</v>
      </c>
      <c r="G44" s="75" t="s">
        <v>58</v>
      </c>
      <c r="H44" s="76" t="s">
        <v>59</v>
      </c>
      <c r="I44" s="77" t="s">
        <v>60</v>
      </c>
      <c r="J44" s="76" t="s">
        <v>61</v>
      </c>
      <c r="K44" s="78" t="s">
        <v>62</v>
      </c>
      <c r="L44" s="55"/>
      <c r="M44" s="53"/>
    </row>
    <row r="45" spans="1:13" ht="45" customHeight="1">
      <c r="A45" s="101" t="s">
        <v>64</v>
      </c>
      <c r="B45" s="99" t="s">
        <v>67</v>
      </c>
      <c r="C45" s="102">
        <v>22</v>
      </c>
      <c r="D45" s="102">
        <v>53</v>
      </c>
      <c r="E45" s="103" t="s">
        <v>94</v>
      </c>
      <c r="F45" s="103" t="s">
        <v>95</v>
      </c>
      <c r="G45" s="104" t="s">
        <v>69</v>
      </c>
      <c r="H45" s="107">
        <v>4895.28</v>
      </c>
      <c r="I45" s="122"/>
      <c r="J45" s="99"/>
      <c r="K45" s="89"/>
      <c r="L45" s="55"/>
      <c r="M45" s="53"/>
    </row>
    <row r="46" spans="1:13" ht="45" customHeight="1">
      <c r="A46" s="82" t="s">
        <v>64</v>
      </c>
      <c r="B46" s="83" t="s">
        <v>67</v>
      </c>
      <c r="C46" s="84">
        <v>22</v>
      </c>
      <c r="D46" s="84">
        <v>8</v>
      </c>
      <c r="E46" s="85" t="s">
        <v>96</v>
      </c>
      <c r="F46" s="85" t="s">
        <v>97</v>
      </c>
      <c r="G46" s="86" t="s">
        <v>98</v>
      </c>
      <c r="H46" s="108"/>
      <c r="I46" s="88"/>
      <c r="J46" s="83"/>
      <c r="K46" s="99"/>
      <c r="L46" s="55"/>
      <c r="M46" s="53"/>
    </row>
    <row r="47" spans="1:13" ht="45" customHeight="1">
      <c r="A47" s="82" t="s">
        <v>64</v>
      </c>
      <c r="B47" s="83" t="s">
        <v>67</v>
      </c>
      <c r="C47" s="84">
        <v>22</v>
      </c>
      <c r="D47" s="84"/>
      <c r="E47" s="85" t="s">
        <v>99</v>
      </c>
      <c r="F47" s="103" t="s">
        <v>100</v>
      </c>
      <c r="G47" s="86" t="s">
        <v>98</v>
      </c>
      <c r="H47" s="87">
        <v>242749.61</v>
      </c>
      <c r="I47" s="88"/>
      <c r="J47" s="83"/>
      <c r="K47" s="99"/>
      <c r="L47" s="55"/>
      <c r="M47" s="53"/>
    </row>
    <row r="48" spans="1:13" ht="18" customHeight="1">
      <c r="A48" s="53"/>
      <c r="B48" s="58" t="s">
        <v>52</v>
      </c>
      <c r="C48" s="58"/>
      <c r="D48" s="58"/>
      <c r="E48" s="58"/>
      <c r="F48" s="54"/>
      <c r="G48" s="48"/>
      <c r="H48" s="79">
        <f>SUM(H45:H47)</f>
        <v>247644.88999999998</v>
      </c>
      <c r="I48" s="53"/>
      <c r="J48" s="55"/>
      <c r="K48" s="56"/>
      <c r="L48" s="55"/>
      <c r="M48" s="53"/>
    </row>
    <row r="49" spans="1:13" s="45" customFormat="1" ht="15.75">
      <c r="A49" s="49"/>
      <c r="B49" s="92" t="s">
        <v>63</v>
      </c>
      <c r="C49" s="92"/>
      <c r="D49" s="92"/>
      <c r="E49" s="92"/>
      <c r="F49" s="92"/>
      <c r="G49" s="48"/>
      <c r="H49" s="48">
        <f>H48-H28</f>
        <v>181726.31</v>
      </c>
      <c r="I49" s="49"/>
      <c r="J49" s="49"/>
      <c r="K49" s="49"/>
      <c r="L49" s="49"/>
      <c r="M49" s="49"/>
    </row>
    <row r="50" spans="1:13" s="45" customFormat="1" ht="15.75">
      <c r="A50" s="49"/>
      <c r="B50" s="57"/>
      <c r="C50" s="57"/>
      <c r="D50" s="57"/>
      <c r="E50" s="57"/>
      <c r="F50" s="57"/>
      <c r="G50" s="48"/>
      <c r="H50" s="48"/>
      <c r="I50" s="49"/>
      <c r="J50" s="49"/>
      <c r="K50" s="49"/>
      <c r="L50" s="49"/>
      <c r="M50" s="49"/>
    </row>
    <row r="51" spans="1:13" s="45" customFormat="1" ht="15.75">
      <c r="A51" s="49"/>
      <c r="B51" s="57"/>
      <c r="C51" s="57"/>
      <c r="D51" s="57"/>
      <c r="E51" s="57"/>
      <c r="F51" s="57"/>
      <c r="G51" s="48"/>
      <c r="H51" s="48"/>
      <c r="I51" s="49"/>
      <c r="J51" s="49"/>
      <c r="K51" s="49"/>
      <c r="L51" s="49"/>
      <c r="M51" s="49"/>
    </row>
    <row r="52" spans="1:13" s="45" customFormat="1" ht="15.75">
      <c r="A52" s="49"/>
      <c r="B52" s="57"/>
      <c r="C52" s="57"/>
      <c r="D52" s="57"/>
      <c r="E52" s="57"/>
      <c r="F52" s="57"/>
      <c r="G52" s="48"/>
      <c r="H52" s="48"/>
      <c r="I52" s="49"/>
      <c r="J52" s="49"/>
      <c r="K52" s="49"/>
      <c r="L52" s="49"/>
      <c r="M52" s="49"/>
    </row>
    <row r="53" spans="1:13" s="45" customFormat="1" ht="15.75">
      <c r="A53" s="92" t="s">
        <v>36</v>
      </c>
      <c r="B53" s="92"/>
      <c r="C53" s="92"/>
      <c r="D53" s="92"/>
      <c r="E53" s="92"/>
      <c r="F53" s="92"/>
      <c r="G53" s="92"/>
      <c r="H53" s="92"/>
      <c r="I53" s="92"/>
      <c r="J53" s="49"/>
      <c r="K53" s="49"/>
      <c r="L53" s="49"/>
      <c r="M53" s="49"/>
    </row>
    <row r="54" spans="1:13" s="45" customFormat="1" ht="15.75">
      <c r="A54" s="49"/>
      <c r="B54" s="49"/>
      <c r="C54" s="28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s="45" customFormat="1" ht="15.75">
      <c r="A55" s="49"/>
      <c r="B55" s="49"/>
      <c r="C55" s="28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5" customFormat="1" ht="15.75">
      <c r="A56" s="49"/>
      <c r="B56" s="49"/>
      <c r="C56" s="28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s="45" customFormat="1" ht="15.75">
      <c r="A57" s="49"/>
      <c r="B57" s="49"/>
      <c r="C57" s="28"/>
      <c r="D57" s="49"/>
      <c r="E57" s="49"/>
      <c r="F57" s="49"/>
      <c r="G57" s="49"/>
      <c r="H57" s="49"/>
      <c r="I57" s="49"/>
      <c r="J57" s="49"/>
      <c r="K57" s="49"/>
      <c r="L57" s="49"/>
      <c r="M57" s="49"/>
    </row>
    <row r="58" spans="1:13" s="45" customFormat="1" ht="15.75">
      <c r="A58" s="49"/>
      <c r="B58" s="49"/>
      <c r="C58" s="28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spans="1:13" ht="15.75">
      <c r="A59" s="50"/>
      <c r="B59" s="50"/>
      <c r="C59" s="50"/>
      <c r="D59" s="50"/>
      <c r="E59" s="50"/>
      <c r="F59" s="50"/>
      <c r="G59" s="50"/>
      <c r="H59" s="50"/>
      <c r="I59" s="30"/>
      <c r="J59" s="30"/>
      <c r="K59" s="30"/>
      <c r="L59" s="30"/>
      <c r="M59" s="30"/>
    </row>
    <row r="60" spans="1:13" ht="17.25" customHeight="1">
      <c r="A60" s="30"/>
      <c r="B60" s="30"/>
      <c r="C60" s="51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3" spans="2:7" ht="12.75">
      <c r="B63" s="52"/>
      <c r="C63" s="52"/>
      <c r="D63" s="52"/>
      <c r="E63" s="52"/>
      <c r="F63" s="52"/>
      <c r="G63" s="52"/>
    </row>
  </sheetData>
  <mergeCells count="13">
    <mergeCell ref="A53:I53"/>
    <mergeCell ref="A5:H5"/>
    <mergeCell ref="D11:E11"/>
    <mergeCell ref="D12:E12"/>
    <mergeCell ref="D13:E13"/>
    <mergeCell ref="A29:I29"/>
    <mergeCell ref="A43:M43"/>
    <mergeCell ref="B49:F49"/>
    <mergeCell ref="H45:H46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2015-04-16T07:14:58Z</dcterms:modified>
  <cp:category/>
  <cp:version/>
  <cp:contentType/>
  <cp:contentStatus/>
</cp:coreProperties>
</file>