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'2.8.'!$A$1:$H$103</definedName>
  </definedNames>
  <calcPr fullCalcOnLoad="1"/>
</workbook>
</file>

<file path=xl/sharedStrings.xml><?xml version="1.0" encoding="utf-8"?>
<sst xmlns="http://schemas.openxmlformats.org/spreadsheetml/2006/main" count="293" uniqueCount="189">
  <si>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</si>
  <si>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</si>
  <si>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</si>
  <si>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</si>
  <si>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</si>
  <si>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</si>
  <si>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</si>
  <si>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</si>
  <si>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</si>
  <si>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</si>
  <si>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</si>
  <si>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</si>
  <si>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</si>
  <si>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</si>
  <si>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</si>
  <si>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</si>
  <si>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</si>
  <si>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</si>
  <si>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</si>
  <si>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</si>
  <si>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</si>
  <si>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</si>
  <si>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</si>
  <si>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</si>
  <si>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</si>
  <si>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</si>
  <si>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</si>
  <si>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</si>
  <si>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</si>
  <si>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</si>
  <si>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</si>
  <si>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</si>
  <si>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</si>
  <si>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</si>
  <si>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</si>
  <si>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</si>
  <si>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</si>
  <si>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</si>
  <si>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</si>
  <si>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</si>
  <si>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</si>
  <si>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</si>
  <si>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</si>
  <si>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</si>
  <si>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</si>
  <si>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</si>
  <si>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</si>
  <si>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</si>
  <si>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</si>
  <si>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</si>
  <si>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</si>
  <si>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</si>
  <si>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</si>
  <si>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</si>
  <si>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</si>
  <si>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</si>
  <si>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</si>
  <si>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</si>
  <si>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</si>
  <si>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</si>
  <si>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</si>
  <si>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</si>
  <si>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</si>
  <si>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</si>
  <si>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</si>
  <si>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</si>
  <si>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</si>
  <si>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</si>
  <si>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</si>
  <si>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</si>
  <si>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</si>
  <si>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</si>
  <si>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</si>
  <si>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</si>
  <si>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</si>
  <si>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</si>
  <si>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</si>
  <si>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</si>
  <si>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</si>
  <si>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</si>
  <si>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</si>
  <si>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</si>
  <si>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</si>
  <si>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</si>
  <si>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</si>
  <si>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</si>
  <si>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</si>
  <si>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</si>
  <si>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</si>
  <si>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</si>
  <si>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</si>
  <si>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</si>
  <si>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</si>
  <si>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</si>
  <si>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</si>
  <si>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</si>
  <si>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</si>
  <si>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</si>
  <si>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</si>
  <si>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</si>
  <si>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</si>
  <si>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</si>
  <si>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</si>
  <si>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</si>
  <si>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</si>
  <si>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</si>
  <si>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</si>
  <si>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</si>
  <si>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</si>
  <si>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</si>
  <si>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</si>
  <si>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</si>
  <si>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</si>
  <si>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</si>
  <si>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</si>
  <si>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</si>
  <si>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</si>
  <si>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</si>
  <si>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</si>
  <si>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</si>
  <si>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</si>
  <si>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</si>
  <si>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</si>
  <si>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</si>
  <si>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</si>
  <si>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</si>
  <si>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</si>
  <si>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</si>
  <si>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</si>
  <si>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</si>
  <si>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</si>
  <si>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</si>
  <si>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</si>
  <si>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</si>
  <si>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</si>
  <si>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</si>
  <si>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</si>
  <si>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</si>
  <si>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</si>
  <si>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</si>
  <si>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</si>
  <si>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</si>
  <si>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</si>
  <si>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</si>
  <si>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</si>
  <si>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</si>
  <si>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</si>
  <si>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</si>
  <si>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</si>
  <si>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</si>
  <si>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</si>
  <si>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</si>
  <si>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</si>
  <si>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</si>
  <si>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</si>
  <si>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</si>
  <si>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</si>
  <si>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</si>
  <si>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</si>
  <si>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</si>
  <si>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</si>
  <si>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</si>
  <si>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</si>
  <si>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</si>
  <si>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</si>
  <si>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</si>
  <si>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</si>
  <si>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</si>
  <si>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</si>
  <si>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</si>
  <si>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</si>
  <si>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</si>
  <si>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</si>
  <si>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</si>
  <si>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</si>
  <si>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</si>
  <si>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</si>
  <si>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</si>
  <si>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</si>
  <si>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</si>
  <si>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</si>
  <si>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</si>
  <si>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д.3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</si>
  <si>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</si>
  <si>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</si>
  <si>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</si>
  <si>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</si>
  <si>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кв.1,5,6,8</t>
  </si>
  <si>
    <t>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</si>
</sst>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0">
      <selection activeCell="J75" sqref="J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3" t="s">
        <v>182</v>
      </c>
      <c r="B1" s="123"/>
      <c r="C1" s="123"/>
      <c r="D1" s="123"/>
      <c r="E1" s="123"/>
      <c r="F1" s="123"/>
      <c r="G1" s="123"/>
      <c r="H1" s="12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3"/>
      <c r="E3" s="134"/>
      <c r="F3" s="13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4"/>
      <c r="E4" s="125"/>
      <c r="F4" s="12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7"/>
      <c r="E5" s="128"/>
      <c r="F5" s="12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0"/>
      <c r="E6" s="131"/>
      <c r="F6" s="132"/>
      <c r="G6" s="35">
        <v>43100</v>
      </c>
      <c r="H6" s="5"/>
    </row>
    <row r="7" spans="1:8" ht="38.25" customHeight="1" thickBot="1">
      <c r="A7" s="110" t="s">
        <v>13</v>
      </c>
      <c r="B7" s="111"/>
      <c r="C7" s="111"/>
      <c r="D7" s="112"/>
      <c r="E7" s="112"/>
      <c r="F7" s="112"/>
      <c r="G7" s="111"/>
      <c r="H7" s="113"/>
    </row>
    <row r="8" spans="1:8" ht="33" customHeight="1" thickBot="1">
      <c r="A8" s="39" t="s">
        <v>0</v>
      </c>
      <c r="B8" s="38" t="s">
        <v>1</v>
      </c>
      <c r="C8" s="40" t="s">
        <v>2</v>
      </c>
      <c r="D8" s="136" t="s">
        <v>3</v>
      </c>
      <c r="E8" s="137"/>
      <c r="F8" s="138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4" t="s">
        <v>15</v>
      </c>
      <c r="E9" s="134"/>
      <c r="F9" s="15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4" t="s">
        <v>18</v>
      </c>
      <c r="E10" s="134"/>
      <c r="F10" s="155"/>
      <c r="G10" s="62">
        <v>18594.47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4" t="s">
        <v>20</v>
      </c>
      <c r="E11" s="134"/>
      <c r="F11" s="155"/>
      <c r="G11" s="89">
        <v>75446.81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9" t="s">
        <v>23</v>
      </c>
      <c r="E12" s="160"/>
      <c r="F12" s="161"/>
      <c r="G12" s="90">
        <f>G13+G14+G20+G21+G22+G23</f>
        <v>127064.28000000001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6" t="s">
        <v>26</v>
      </c>
      <c r="E13" s="117"/>
      <c r="F13" s="121"/>
      <c r="G13" s="64">
        <f>28602.96</f>
        <v>28602.96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6" t="s">
        <v>29</v>
      </c>
      <c r="E14" s="117"/>
      <c r="F14" s="121"/>
      <c r="G14" s="91">
        <f>12772.2</f>
        <v>12772.2</v>
      </c>
      <c r="H14" s="5"/>
    </row>
    <row r="15" spans="1:8" ht="26.25" customHeight="1" thickBot="1">
      <c r="A15" s="4"/>
      <c r="B15" s="6"/>
      <c r="C15" s="3" t="s">
        <v>16</v>
      </c>
      <c r="D15" s="116" t="s">
        <v>156</v>
      </c>
      <c r="E15" s="117"/>
      <c r="F15" s="121"/>
      <c r="G15" s="92">
        <v>6404.13</v>
      </c>
      <c r="H15" s="5"/>
    </row>
    <row r="16" spans="1:8" ht="13.5" customHeight="1" thickBot="1">
      <c r="A16" s="4"/>
      <c r="B16" s="6"/>
      <c r="C16" s="3" t="s">
        <v>16</v>
      </c>
      <c r="D16" s="116" t="s">
        <v>157</v>
      </c>
      <c r="E16" s="117"/>
      <c r="F16" s="121"/>
      <c r="G16" s="93">
        <v>16322.41</v>
      </c>
      <c r="H16" s="48"/>
    </row>
    <row r="17" spans="1:8" ht="13.5" customHeight="1" thickBot="1">
      <c r="A17" s="4"/>
      <c r="B17" s="6"/>
      <c r="C17" s="3" t="s">
        <v>16</v>
      </c>
      <c r="D17" s="116" t="s">
        <v>158</v>
      </c>
      <c r="E17" s="117"/>
      <c r="F17" s="121"/>
      <c r="G17" s="62">
        <v>200459</v>
      </c>
      <c r="H17" s="5"/>
    </row>
    <row r="18" spans="1:8" ht="24.75" customHeight="1" thickBot="1">
      <c r="A18" s="4"/>
      <c r="B18" s="6"/>
      <c r="C18" s="3" t="s">
        <v>16</v>
      </c>
      <c r="D18" s="116" t="s">
        <v>18</v>
      </c>
      <c r="E18" s="117"/>
      <c r="F18" s="121"/>
      <c r="G18" s="14">
        <f>G10</f>
        <v>18594.47</v>
      </c>
      <c r="H18" s="5"/>
    </row>
    <row r="19" spans="1:8" ht="27" customHeight="1" thickBot="1">
      <c r="A19" s="4"/>
      <c r="B19" s="6"/>
      <c r="C19" s="3" t="s">
        <v>16</v>
      </c>
      <c r="D19" s="116" t="s">
        <v>55</v>
      </c>
      <c r="E19" s="117"/>
      <c r="F19" s="121"/>
      <c r="G19" s="72">
        <f>G18+G15-G17</f>
        <v>-175460.4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2" t="s">
        <v>32</v>
      </c>
      <c r="E20" s="163"/>
      <c r="F20" s="164"/>
      <c r="G20" s="64">
        <f>23086.44</f>
        <v>23086.44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4" t="s">
        <v>151</v>
      </c>
      <c r="E21" s="134"/>
      <c r="F21" s="155"/>
      <c r="G21" s="63">
        <v>19488.6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4" t="s">
        <v>152</v>
      </c>
      <c r="E22" s="134"/>
      <c r="F22" s="155"/>
      <c r="G22" s="63">
        <v>4916.88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6" t="s">
        <v>153</v>
      </c>
      <c r="E23" s="157"/>
      <c r="F23" s="158"/>
      <c r="G23" s="63">
        <v>38197.2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4" t="s">
        <v>35</v>
      </c>
      <c r="E24" s="134"/>
      <c r="F24" s="155"/>
      <c r="G24" s="86">
        <f>G25+G26+G27+G28+G29+G30</f>
        <v>63951.14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9" t="s">
        <v>38</v>
      </c>
      <c r="E25" s="160"/>
      <c r="F25" s="161"/>
      <c r="G25" s="81">
        <v>63951.14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6" t="s">
        <v>41</v>
      </c>
      <c r="E26" s="117"/>
      <c r="F26" s="121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6" t="s">
        <v>44</v>
      </c>
      <c r="E27" s="117"/>
      <c r="F27" s="121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6" t="s">
        <v>47</v>
      </c>
      <c r="E28" s="117"/>
      <c r="F28" s="121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6" t="s">
        <v>124</v>
      </c>
      <c r="E29" s="117"/>
      <c r="F29" s="121"/>
      <c r="G29" s="81"/>
      <c r="H29" s="82"/>
      <c r="I29" s="78"/>
    </row>
    <row r="30" spans="1:9" ht="13.5" customHeight="1" thickBot="1">
      <c r="A30" s="4"/>
      <c r="B30" s="13"/>
      <c r="C30" s="3"/>
      <c r="D30" s="116" t="s">
        <v>166</v>
      </c>
      <c r="E30" s="117"/>
      <c r="F30" s="11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16" t="s">
        <v>174</v>
      </c>
      <c r="E31" s="117"/>
      <c r="F31" s="11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6" t="s">
        <v>175</v>
      </c>
      <c r="E32" s="117"/>
      <c r="F32" s="11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6" t="s">
        <v>177</v>
      </c>
      <c r="E33" s="117"/>
      <c r="F33" s="11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6" t="s">
        <v>176</v>
      </c>
      <c r="E34" s="117"/>
      <c r="F34" s="11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6" t="s">
        <v>51</v>
      </c>
      <c r="E35" s="117"/>
      <c r="F35" s="121"/>
      <c r="G35" s="65">
        <f>G24+G10</f>
        <v>82545.61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6" t="s">
        <v>53</v>
      </c>
      <c r="E36" s="117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6" t="s">
        <v>55</v>
      </c>
      <c r="E37" s="117"/>
      <c r="F37" s="121"/>
      <c r="G37" s="72">
        <f>G19</f>
        <v>-175460.4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6" t="s">
        <v>57</v>
      </c>
      <c r="E38" s="117"/>
      <c r="F38" s="121"/>
      <c r="G38" s="87">
        <f>G11+G12-G24</f>
        <v>138559.95</v>
      </c>
      <c r="H38" s="48"/>
    </row>
    <row r="39" spans="1:8" ht="38.25" customHeight="1" thickBot="1">
      <c r="A39" s="114" t="s">
        <v>58</v>
      </c>
      <c r="B39" s="115"/>
      <c r="C39" s="115"/>
      <c r="D39" s="115"/>
      <c r="E39" s="115"/>
      <c r="F39" s="111"/>
      <c r="G39" s="115"/>
      <c r="H39" s="11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200459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4.77</v>
      </c>
      <c r="F42" s="79" t="s">
        <v>136</v>
      </c>
      <c r="G42" s="59">
        <v>3810334293</v>
      </c>
      <c r="H42" s="60">
        <f>G13</f>
        <v>28602.96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23086.44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19488.6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4916.88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38197.2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9"/>
      <c r="G47" s="121"/>
      <c r="H47" s="60">
        <f>SUM(H41:H46)</f>
        <v>314751.08</v>
      </c>
    </row>
    <row r="48" spans="1:8" ht="19.5" customHeight="1" thickBot="1">
      <c r="A48" s="114" t="s">
        <v>64</v>
      </c>
      <c r="B48" s="115"/>
      <c r="C48" s="115"/>
      <c r="D48" s="115"/>
      <c r="E48" s="115"/>
      <c r="F48" s="115"/>
      <c r="G48" s="115"/>
      <c r="H48" s="122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18" t="s">
        <v>74</v>
      </c>
      <c r="B53" s="119"/>
      <c r="C53" s="119"/>
      <c r="D53" s="119"/>
      <c r="E53" s="119"/>
      <c r="F53" s="119"/>
      <c r="G53" s="119"/>
      <c r="H53" s="120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2" t="s">
        <v>57</v>
      </c>
      <c r="E59" s="153"/>
      <c r="F59" s="56">
        <f>D66+E66+F66+G66+H66</f>
        <v>162287.07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180.91722403944735</v>
      </c>
      <c r="E63" s="75">
        <f>E64/140.38</f>
        <v>371.2362872204018</v>
      </c>
      <c r="F63" s="75">
        <f>F64/14.34</f>
        <v>765.1276150627615</v>
      </c>
      <c r="G63" s="76">
        <f>G64/22.34</f>
        <v>1075.5353625783348</v>
      </c>
      <c r="H63" s="77">
        <f>H64/0.99</f>
        <v>1005.969696969697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296458.2</v>
      </c>
      <c r="E64" s="64">
        <v>52114.15</v>
      </c>
      <c r="F64" s="64">
        <v>10971.93</v>
      </c>
      <c r="G64" s="71">
        <v>24027.46</v>
      </c>
      <c r="H64" s="67">
        <v>995.91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171438.79</v>
      </c>
      <c r="E65" s="64">
        <v>32504.37</v>
      </c>
      <c r="F65" s="64">
        <v>5507.34</v>
      </c>
      <c r="G65" s="68">
        <v>12361.24</v>
      </c>
      <c r="H65" s="68">
        <v>468.84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125019.41</v>
      </c>
      <c r="E66" s="75">
        <f>E64-E65</f>
        <v>19609.780000000002</v>
      </c>
      <c r="F66" s="75">
        <f>F64-F65</f>
        <v>5464.59</v>
      </c>
      <c r="G66" s="77">
        <f>G64-G65</f>
        <v>11666.22</v>
      </c>
      <c r="H66" s="77">
        <f>H64-H65</f>
        <v>527.0699999999999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296458.2</v>
      </c>
      <c r="E67" s="69">
        <v>54033.51</v>
      </c>
      <c r="F67" s="69">
        <v>10566.23</v>
      </c>
      <c r="G67" s="70">
        <v>23659.65</v>
      </c>
      <c r="H67" s="70">
        <v>995.91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1919.3600000000006</v>
      </c>
      <c r="F68" s="43">
        <f>F67-F64</f>
        <v>-405.7000000000007</v>
      </c>
      <c r="G68" s="43">
        <f>G67-G64</f>
        <v>-367.8099999999977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3" t="s">
        <v>145</v>
      </c>
      <c r="E69" s="144"/>
      <c r="F69" s="144"/>
      <c r="G69" s="144"/>
      <c r="H69" s="14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6" t="s">
        <v>145</v>
      </c>
      <c r="E70" s="147"/>
      <c r="F70" s="147"/>
      <c r="G70" s="147"/>
      <c r="H70" s="14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4" t="s">
        <v>101</v>
      </c>
      <c r="B72" s="115"/>
      <c r="C72" s="115"/>
      <c r="D72" s="115"/>
      <c r="E72" s="115"/>
      <c r="F72" s="115"/>
      <c r="G72" s="115"/>
      <c r="H72" s="122"/>
    </row>
    <row r="73" spans="1:8" ht="45" customHeight="1" thickBot="1">
      <c r="A73" s="4" t="s">
        <v>102</v>
      </c>
      <c r="B73" s="100" t="s">
        <v>66</v>
      </c>
      <c r="C73" s="101" t="s">
        <v>67</v>
      </c>
      <c r="D73" s="100" t="s">
        <v>66</v>
      </c>
      <c r="E73" s="149" t="s">
        <v>188</v>
      </c>
      <c r="F73" s="150"/>
      <c r="G73" s="151"/>
      <c r="H73" s="102">
        <v>8</v>
      </c>
    </row>
    <row r="74" spans="1:8" ht="45" customHeight="1" thickBot="1">
      <c r="A74" s="4" t="s">
        <v>103</v>
      </c>
      <c r="B74" s="100" t="s">
        <v>69</v>
      </c>
      <c r="C74" s="101" t="s">
        <v>67</v>
      </c>
      <c r="D74" s="100" t="s">
        <v>69</v>
      </c>
      <c r="E74" s="149"/>
      <c r="F74" s="150"/>
      <c r="G74" s="151"/>
      <c r="H74" s="102">
        <v>8</v>
      </c>
    </row>
    <row r="75" spans="1:8" ht="66.75" customHeight="1" thickBot="1">
      <c r="A75" s="4" t="s">
        <v>104</v>
      </c>
      <c r="B75" s="100" t="s">
        <v>71</v>
      </c>
      <c r="C75" s="101" t="s">
        <v>105</v>
      </c>
      <c r="D75" s="100" t="s">
        <v>71</v>
      </c>
      <c r="E75" s="149"/>
      <c r="F75" s="150"/>
      <c r="G75" s="151"/>
      <c r="H75" s="102">
        <v>0</v>
      </c>
    </row>
    <row r="76" spans="1:8" ht="46.5" customHeight="1" thickBot="1">
      <c r="A76" s="4" t="s">
        <v>106</v>
      </c>
      <c r="B76" s="100" t="s">
        <v>73</v>
      </c>
      <c r="C76" s="101" t="s">
        <v>16</v>
      </c>
      <c r="D76" s="100" t="s">
        <v>73</v>
      </c>
      <c r="E76" s="169"/>
      <c r="F76" s="170"/>
      <c r="G76" s="171"/>
      <c r="H76" s="102">
        <f>D68+E68+F68+G68+H68</f>
        <v>1145.8500000000022</v>
      </c>
    </row>
    <row r="77" spans="1:8" ht="25.5" customHeight="1" thickBot="1">
      <c r="A77" s="114" t="s">
        <v>107</v>
      </c>
      <c r="B77" s="115"/>
      <c r="C77" s="115"/>
      <c r="D77" s="115"/>
      <c r="E77" s="115"/>
      <c r="F77" s="115"/>
      <c r="G77" s="115"/>
      <c r="H77" s="122"/>
    </row>
    <row r="78" spans="1:8" ht="54.75" customHeight="1" thickBot="1">
      <c r="A78" s="95" t="s">
        <v>108</v>
      </c>
      <c r="B78" s="95" t="s">
        <v>109</v>
      </c>
      <c r="C78" s="96" t="s">
        <v>67</v>
      </c>
      <c r="D78" s="95" t="s">
        <v>109</v>
      </c>
      <c r="E78" s="172" t="s">
        <v>187</v>
      </c>
      <c r="F78" s="173"/>
      <c r="G78" s="174"/>
      <c r="H78" s="97">
        <v>4</v>
      </c>
    </row>
    <row r="79" spans="1:8" ht="26.25" thickBot="1">
      <c r="A79" s="95" t="s">
        <v>110</v>
      </c>
      <c r="B79" s="95" t="s">
        <v>111</v>
      </c>
      <c r="C79" s="96" t="s">
        <v>67</v>
      </c>
      <c r="D79" s="95" t="s">
        <v>111</v>
      </c>
      <c r="E79" s="175"/>
      <c r="F79" s="176"/>
      <c r="G79" s="177"/>
      <c r="H79" s="98"/>
    </row>
    <row r="80" spans="1:8" ht="59.25" customHeight="1" thickBot="1">
      <c r="A80" s="95" t="s">
        <v>112</v>
      </c>
      <c r="B80" s="95" t="s">
        <v>113</v>
      </c>
      <c r="C80" s="96" t="s">
        <v>16</v>
      </c>
      <c r="D80" s="99" t="s">
        <v>113</v>
      </c>
      <c r="E80" s="166" t="s">
        <v>167</v>
      </c>
      <c r="F80" s="167"/>
      <c r="G80" s="167"/>
      <c r="H80" s="168"/>
    </row>
    <row r="81" ht="12.75">
      <c r="A81" s="1"/>
    </row>
    <row r="82" ht="12.75">
      <c r="A82" s="1"/>
    </row>
    <row r="83" spans="1:8" ht="38.25" customHeight="1">
      <c r="A83" s="165" t="s">
        <v>172</v>
      </c>
      <c r="B83" s="165"/>
      <c r="C83" s="165"/>
      <c r="D83" s="165"/>
      <c r="E83" s="165"/>
      <c r="F83" s="165"/>
      <c r="G83" s="165"/>
      <c r="H83" s="16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0" t="s">
        <v>115</v>
      </c>
      <c r="D86" s="141"/>
      <c r="E86" s="142"/>
    </row>
    <row r="87" spans="1:5" ht="18.75" customHeight="1" thickBot="1">
      <c r="A87" s="28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8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8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8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29">
        <v>6</v>
      </c>
      <c r="B91" s="30" t="s">
        <v>122</v>
      </c>
      <c r="C91" s="140" t="s">
        <v>123</v>
      </c>
      <c r="D91" s="141"/>
      <c r="E91" s="142"/>
    </row>
    <row r="96" ht="12.75">
      <c r="B96" t="s">
        <v>178</v>
      </c>
    </row>
    <row r="97" spans="2:6" ht="72">
      <c r="B97" s="103" t="s">
        <v>179</v>
      </c>
      <c r="C97" s="104" t="s">
        <v>183</v>
      </c>
      <c r="D97" s="105" t="s">
        <v>180</v>
      </c>
      <c r="E97" s="105" t="s">
        <v>181</v>
      </c>
      <c r="F97" s="106" t="s">
        <v>184</v>
      </c>
    </row>
    <row r="98" spans="2:6" ht="12.75">
      <c r="B98" s="103" t="s">
        <v>185</v>
      </c>
      <c r="C98" s="94">
        <f>728.76</f>
        <v>728.76</v>
      </c>
      <c r="D98" s="94">
        <v>3265.92</v>
      </c>
      <c r="E98" s="94">
        <v>2633.35</v>
      </c>
      <c r="F98" s="107">
        <f>C98+E98</f>
        <v>3362.1099999999997</v>
      </c>
    </row>
    <row r="99" spans="2:6" ht="12.75">
      <c r="B99" s="103" t="s">
        <v>186</v>
      </c>
      <c r="C99" s="94">
        <f>638.75</f>
        <v>638.75</v>
      </c>
      <c r="D99" s="94">
        <v>3315.44</v>
      </c>
      <c r="E99" s="94">
        <v>2617.56</v>
      </c>
      <c r="F99" s="107">
        <f>C99+E99</f>
        <v>3256.31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2018-03-14T01:52:42Z</dcterms:modified>
  <cp:category/>
  <cp:version/>
  <cp:contentType/>
  <cp:contentStatus/>
</cp:coreProperties>
</file>