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<sst xmlns="http://schemas.openxmlformats.org/spreadsheetml/2006/main" count="278" uniqueCount="174">
  <si>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</si>
  <si>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</si>
  <si>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</si>
  <si>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</si>
  <si>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</si>
  <si>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</si>
  <si>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</si>
  <si>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</si>
  <si>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</si>
  <si>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</si>
  <si>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</si>
  <si>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</si>
  <si>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</si>
  <si>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</si>
  <si>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</si>
  <si>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</si>
  <si>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</si>
  <si>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</si>
  <si>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</si>
  <si>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</si>
  <si>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</si>
  <si>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</si>
  <si>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</si>
  <si>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</si>
  <si>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</si>
  <si>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</si>
  <si>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</si>
  <si>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</si>
  <si>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</si>
  <si>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</si>
  <si>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</si>
  <si>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</si>
  <si>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</si>
  <si>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</si>
  <si>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</si>
  <si>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</si>
  <si>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</si>
  <si>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</si>
  <si>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</si>
  <si>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</si>
  <si>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</si>
  <si>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</si>
  <si>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</si>
  <si>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</si>
  <si>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</si>
  <si>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</si>
  <si>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</si>
  <si>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</si>
  <si>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</si>
  <si>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</si>
  <si>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</si>
  <si>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</si>
  <si>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</si>
  <si>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</si>
  <si>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</si>
  <si>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</si>
  <si>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</si>
  <si>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</si>
  <si>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</si>
  <si>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</si>
  <si>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</si>
  <si>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</si>
  <si>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</si>
  <si>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</si>
  <si>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</si>
  <si>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</si>
  <si>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</si>
  <si>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</si>
  <si>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</si>
  <si>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</si>
  <si>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</si>
  <si>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</si>
  <si>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</si>
  <si>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</si>
  <si>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</si>
  <si>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</si>
  <si>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</si>
  <si>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</si>
  <si>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</si>
  <si>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</si>
  <si>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</si>
  <si>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</si>
  <si>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</si>
  <si>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</si>
  <si>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</si>
  <si>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</si>
  <si>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</si>
  <si>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</si>
  <si>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</si>
  <si>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</si>
  <si>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</si>
  <si>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</si>
  <si>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</si>
  <si>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</si>
  <si>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</si>
  <si>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</si>
  <si>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</si>
  <si>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</si>
  <si>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</si>
  <si>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</si>
  <si>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</si>
  <si>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</si>
  <si>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</si>
  <si>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</si>
  <si>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</si>
  <si>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</si>
  <si>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</si>
  <si>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</si>
  <si>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</si>
  <si>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</si>
  <si>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</si>
  <si>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</si>
  <si>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</si>
  <si>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</si>
  <si>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</si>
  <si>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</si>
  <si>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</si>
  <si>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</si>
  <si>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</si>
  <si>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</si>
  <si>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</si>
  <si>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</si>
  <si>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</si>
  <si>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</si>
  <si>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</si>
  <si>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</si>
  <si>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</si>
  <si>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</si>
  <si>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</si>
  <si>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</si>
  <si>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</si>
  <si>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</si>
  <si>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</si>
  <si>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</si>
  <si>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</si>
  <si>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</si>
  <si>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</si>
  <si>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</si>
  <si>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</si>
  <si>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</si>
  <si>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</si>
  <si>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</si>
  <si>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</si>
  <si>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</si>
  <si>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</si>
  <si>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</si>
  <si>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</si>
  <si>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</si>
  <si>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</si>
  <si>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</si>
  <si>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</si>
  <si>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</si>
  <si>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</si>
  <si>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</si>
  <si>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</si>
  <si>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</si>
  <si>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</si>
  <si>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</si>
  <si>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</si>
  <si>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</si>
  <si>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</si>
  <si>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</si>
  <si>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</si>
  <si>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</si>
  <si>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</si>
  <si>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</si>
  <si>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</si>
  <si>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</si>
  <si>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</si>
  <si>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</si>
  <si>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</si>
  <si>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</si>
  <si>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</si>
  <si>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85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</si>
</sst>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D59" sqref="D59: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173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1"/>
      <c r="E3" s="90"/>
      <c r="F3" s="10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06" t="s">
        <v>13</v>
      </c>
      <c r="B7" s="107"/>
      <c r="C7" s="107"/>
      <c r="D7" s="108"/>
      <c r="E7" s="108"/>
      <c r="F7" s="108"/>
      <c r="G7" s="107"/>
      <c r="H7" s="109"/>
    </row>
    <row r="8" spans="1:8" ht="33" customHeight="1" thickBot="1">
      <c r="A8" s="40" t="s">
        <v>0</v>
      </c>
      <c r="B8" s="39" t="s">
        <v>1</v>
      </c>
      <c r="C8" s="41" t="s">
        <v>2</v>
      </c>
      <c r="D8" s="103" t="s">
        <v>3</v>
      </c>
      <c r="E8" s="104"/>
      <c r="F8" s="10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89" t="s">
        <v>15</v>
      </c>
      <c r="E9" s="90"/>
      <c r="F9" s="9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89" t="s">
        <v>18</v>
      </c>
      <c r="E10" s="90"/>
      <c r="F10" s="91"/>
      <c r="G10" s="64">
        <v>50587.95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89" t="s">
        <v>20</v>
      </c>
      <c r="E11" s="90"/>
      <c r="F11" s="91"/>
      <c r="G11" s="65">
        <f>5652.66+15192.43+6412.32+7750.87+2411.63+7464.59</f>
        <v>44884.5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2" t="s">
        <v>23</v>
      </c>
      <c r="E12" s="93"/>
      <c r="F12" s="94"/>
      <c r="G12" s="63">
        <f>G13+G14+G20+G21+G22+G23</f>
        <v>190714.5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3814.78+16797.26</f>
        <v>20612.039999999997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5208.76+26043.8</f>
        <v>31252.559999999998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959.39+4261.91+3577.05+1556.5+18303.01</f>
        <v>28657.86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7464.59+G14-G15</f>
        <v>10059.289999999994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20510.84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50587.95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58734.97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8" t="s">
        <v>32</v>
      </c>
      <c r="E20" s="99"/>
      <c r="F20" s="100"/>
      <c r="G20" s="66">
        <f>4939.68+26214.54</f>
        <v>31154.22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89" t="s">
        <v>151</v>
      </c>
      <c r="E21" s="90"/>
      <c r="F21" s="91"/>
      <c r="G21" s="65">
        <f>5673.3+28366.5</f>
        <v>34039.8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89" t="s">
        <v>152</v>
      </c>
      <c r="E22" s="90"/>
      <c r="F22" s="91"/>
      <c r="G22" s="65">
        <f>1687.34+8436.7</f>
        <v>10124.04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0" t="s">
        <v>153</v>
      </c>
      <c r="E23" s="111"/>
      <c r="F23" s="112"/>
      <c r="G23" s="65">
        <f>10588.64+52943.2</f>
        <v>63531.84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89" t="s">
        <v>35</v>
      </c>
      <c r="E24" s="90"/>
      <c r="F24" s="91"/>
      <c r="G24" s="68">
        <f>G25+G26+G27+G28+G29+G30</f>
        <v>174149.52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2" t="s">
        <v>38</v>
      </c>
      <c r="E25" s="93"/>
      <c r="F25" s="94"/>
      <c r="G25" s="85">
        <f>3192.17+8661.1+4017.47+4611.43+1376.6+4261.91+6165.84+18303.01+17991.11+12712.18+38753.52+17309.97</f>
        <v>137356.31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f>702.63+1950.28+909.82+1044.94+310.77+959.39+1103.27+3577.05+3706.82+2500.79+6969.57+3382.78</f>
        <v>27118.11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f>516.95+1556.5+1761.16+1026.29+3303.59+1510.61</f>
        <v>9675.1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224737.46999999997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58734.97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61449.48000000001</v>
      </c>
      <c r="H34" s="49"/>
    </row>
    <row r="35" spans="1:8" ht="38.25" customHeight="1" thickBot="1">
      <c r="A35" s="113" t="s">
        <v>58</v>
      </c>
      <c r="B35" s="114"/>
      <c r="C35" s="114"/>
      <c r="D35" s="114"/>
      <c r="E35" s="114"/>
      <c r="F35" s="107"/>
      <c r="G35" s="114"/>
      <c r="H35" s="109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20510.84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1.07</v>
      </c>
      <c r="F38" s="83" t="s">
        <v>136</v>
      </c>
      <c r="G38" s="60">
        <v>3810334293</v>
      </c>
      <c r="H38" s="61">
        <f>G13</f>
        <v>20612.039999999997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31154.22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34039.8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10124.04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63531.84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6"/>
      <c r="G43" s="88"/>
      <c r="H43" s="61">
        <f>SUM(H37:H42)</f>
        <v>179972.78</v>
      </c>
    </row>
    <row r="44" spans="1:8" ht="19.5" customHeight="1" thickBot="1">
      <c r="A44" s="113" t="s">
        <v>64</v>
      </c>
      <c r="B44" s="114"/>
      <c r="C44" s="114"/>
      <c r="D44" s="114"/>
      <c r="E44" s="114"/>
      <c r="F44" s="114"/>
      <c r="G44" s="114"/>
      <c r="H44" s="115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17" t="s">
        <v>141</v>
      </c>
      <c r="E45" s="11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17" t="s">
        <v>69</v>
      </c>
      <c r="E46" s="11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17" t="s">
        <v>71</v>
      </c>
      <c r="E47" s="11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17" t="s">
        <v>73</v>
      </c>
      <c r="E48" s="118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17" t="s">
        <v>15</v>
      </c>
      <c r="E50" s="11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17" t="s">
        <v>18</v>
      </c>
      <c r="E51" s="11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17" t="s">
        <v>20</v>
      </c>
      <c r="E52" s="11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17" t="s">
        <v>53</v>
      </c>
      <c r="E53" s="11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17" t="s">
        <v>55</v>
      </c>
      <c r="E54" s="11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101185.94999999987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435.7711536157808</v>
      </c>
      <c r="E59" s="79">
        <f>E60/117.48</f>
        <v>876.4588014981274</v>
      </c>
      <c r="F59" s="79">
        <f>F60/12</f>
        <v>2047.944166666667</v>
      </c>
      <c r="G59" s="80">
        <f>G60/18.26</f>
        <v>2878.1500547645123</v>
      </c>
      <c r="H59" s="81">
        <f>H60/0.88</f>
        <v>1464.8977272727275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108183.58+546597.44</f>
        <v>654781.0199999999</v>
      </c>
      <c r="E60" s="66">
        <f>24406.17+74990.58+3569.63</f>
        <v>102966.38</v>
      </c>
      <c r="F60" s="66">
        <f>3751.27+20824.06</f>
        <v>24575.33</v>
      </c>
      <c r="G60" s="75">
        <f>7137.77+2453.56+31911.56+11052.13</f>
        <v>52555.02</v>
      </c>
      <c r="H60" s="71">
        <f>206.66+1082.45</f>
        <v>1289.1100000000001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19925.88+100798.94+76705.04+36530.29+344273.39</f>
        <v>578233.54</v>
      </c>
      <c r="E61" s="66">
        <f>7081.93+13422.28+19869.99+3533.12+39022.52</f>
        <v>82929.84</v>
      </c>
      <c r="F61" s="66">
        <f>1055.7+2299.29+3951.26+929.94+15668.61</f>
        <v>23904.800000000003</v>
      </c>
      <c r="G61" s="72">
        <f>2024.59+4528.99+674.91+1438.87+6769.95+1437.31+21603.87+2340.92+641.97+7094.26</f>
        <v>48555.64000000001</v>
      </c>
      <c r="H61" s="72">
        <f>1.94+104.07+149.05+64.17+974.95+62.91</f>
        <v>1357.0900000000001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76547.47999999986</v>
      </c>
      <c r="E62" s="79">
        <f>E60-E61</f>
        <v>20036.540000000008</v>
      </c>
      <c r="F62" s="79">
        <f>F60-F61</f>
        <v>670.5299999999988</v>
      </c>
      <c r="G62" s="81">
        <f>G60-G61</f>
        <v>3999.37999999999</v>
      </c>
      <c r="H62" s="81">
        <f>H60-H61</f>
        <v>-67.98000000000002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108183.58+546597.44</f>
        <v>654781.0199999999</v>
      </c>
      <c r="E63" s="73">
        <f>23336.65+78242.38+3638.6</f>
        <v>105217.63</v>
      </c>
      <c r="F63" s="73">
        <f>4442.23+21139.91</f>
        <v>25582.14</v>
      </c>
      <c r="G63" s="74">
        <f>7767.54+2633.21+33880.57+11717.75</f>
        <v>55999.07</v>
      </c>
      <c r="H63" s="74">
        <f>1082.45</f>
        <v>1082.45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2251.25</v>
      </c>
      <c r="F64" s="44">
        <f>F63-F60</f>
        <v>1006.8099999999977</v>
      </c>
      <c r="G64" s="44">
        <f>G63-G60</f>
        <v>3444.050000000003</v>
      </c>
      <c r="H64" s="44">
        <f>H63-H60</f>
        <v>-206.66000000000008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5" t="s">
        <v>145</v>
      </c>
      <c r="E66" s="96"/>
      <c r="F66" s="96"/>
      <c r="G66" s="96"/>
      <c r="H66" s="9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3" t="s">
        <v>101</v>
      </c>
      <c r="B68" s="114"/>
      <c r="C68" s="114"/>
      <c r="D68" s="114"/>
      <c r="E68" s="114"/>
      <c r="F68" s="114"/>
      <c r="G68" s="114"/>
      <c r="H68" s="115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5"/>
      <c r="F72" s="96"/>
      <c r="G72" s="97"/>
      <c r="H72" s="26">
        <f>D64+E64+F64+G64+H64</f>
        <v>6495.450000000001</v>
      </c>
    </row>
    <row r="73" spans="1:8" ht="25.5" customHeight="1" thickBot="1">
      <c r="A73" s="113" t="s">
        <v>107</v>
      </c>
      <c r="B73" s="114"/>
      <c r="C73" s="114"/>
      <c r="D73" s="114"/>
      <c r="E73" s="114"/>
      <c r="F73" s="114"/>
      <c r="G73" s="114"/>
      <c r="H73" s="115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>
        <v>8</v>
      </c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5">
        <v>1</v>
      </c>
      <c r="F75" s="126"/>
      <c r="G75" s="12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2" t="s">
        <v>167</v>
      </c>
      <c r="F76" s="123"/>
      <c r="G76" s="123"/>
      <c r="H76" s="124"/>
    </row>
    <row r="77" ht="12.75">
      <c r="A77" s="1"/>
    </row>
    <row r="78" ht="12.75">
      <c r="A78" s="1"/>
    </row>
    <row r="79" spans="1:8" ht="38.25" customHeight="1">
      <c r="A79" s="121" t="s">
        <v>172</v>
      </c>
      <c r="B79" s="121"/>
      <c r="C79" s="121"/>
      <c r="D79" s="121"/>
      <c r="E79" s="121"/>
      <c r="F79" s="121"/>
      <c r="G79" s="121"/>
      <c r="H79" s="12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8" t="s">
        <v>115</v>
      </c>
      <c r="D82" s="129"/>
      <c r="E82" s="130"/>
    </row>
    <row r="83" spans="1:5" ht="18.75" customHeight="1" thickBot="1">
      <c r="A83" s="29">
        <v>2</v>
      </c>
      <c r="B83" s="4" t="s">
        <v>116</v>
      </c>
      <c r="C83" s="128" t="s">
        <v>117</v>
      </c>
      <c r="D83" s="129"/>
      <c r="E83" s="130"/>
    </row>
    <row r="84" spans="1:5" ht="16.5" customHeight="1" thickBot="1">
      <c r="A84" s="29">
        <v>3</v>
      </c>
      <c r="B84" s="4" t="s">
        <v>118</v>
      </c>
      <c r="C84" s="128" t="s">
        <v>119</v>
      </c>
      <c r="D84" s="129"/>
      <c r="E84" s="130"/>
    </row>
    <row r="85" spans="1:5" ht="13.5" thickBot="1">
      <c r="A85" s="29">
        <v>4</v>
      </c>
      <c r="B85" s="4" t="s">
        <v>16</v>
      </c>
      <c r="C85" s="128" t="s">
        <v>120</v>
      </c>
      <c r="D85" s="129"/>
      <c r="E85" s="130"/>
    </row>
    <row r="86" spans="1:5" ht="24" customHeight="1" thickBot="1">
      <c r="A86" s="29">
        <v>5</v>
      </c>
      <c r="B86" s="4" t="s">
        <v>86</v>
      </c>
      <c r="C86" s="128" t="s">
        <v>121</v>
      </c>
      <c r="D86" s="129"/>
      <c r="E86" s="130"/>
    </row>
    <row r="87" spans="1:5" ht="21" customHeight="1" thickBot="1">
      <c r="A87" s="30">
        <v>6</v>
      </c>
      <c r="B87" s="31" t="s">
        <v>122</v>
      </c>
      <c r="C87" s="128" t="s">
        <v>123</v>
      </c>
      <c r="D87" s="129"/>
      <c r="E87" s="130"/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E72:G72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2016-03-11T07:49:02Z</dcterms:modified>
  <cp:category/>
  <cp:version/>
  <cp:contentType/>
  <cp:contentStatus/>
</cp:coreProperties>
</file>