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'2.8.'!$A$1:$H$95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<sst xmlns="http://schemas.openxmlformats.org/spreadsheetml/2006/main" count="294" uniqueCount="189">
  <si>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</si>
  <si>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</si>
  <si>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</si>
  <si>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</si>
  <si>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</si>
  <si>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</si>
  <si>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</si>
  <si>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</si>
  <si>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</si>
  <si>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</si>
  <si>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</si>
  <si>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</si>
  <si>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</si>
  <si>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</si>
  <si>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</si>
  <si>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</si>
  <si>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</si>
  <si>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</si>
  <si>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</si>
  <si>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</si>
  <si>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</si>
  <si>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</si>
  <si>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</si>
  <si>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</si>
  <si>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</si>
  <si>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</si>
  <si>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</si>
  <si>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</si>
  <si>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</si>
  <si>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</si>
  <si>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</si>
  <si>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</si>
  <si>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</si>
  <si>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</si>
  <si>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</si>
  <si>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</si>
  <si>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</si>
  <si>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</si>
  <si>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</si>
  <si>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</si>
  <si>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</si>
  <si>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</si>
  <si>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</si>
  <si>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</si>
  <si>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</si>
  <si>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</si>
  <si>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</si>
  <si>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</si>
  <si>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</si>
  <si>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</si>
  <si>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</si>
  <si>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</si>
  <si>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</si>
  <si>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</si>
  <si>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</si>
  <si>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</si>
  <si>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</si>
  <si>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</si>
  <si>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</si>
  <si>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</si>
  <si>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</si>
  <si>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</si>
  <si>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</si>
  <si>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</si>
  <si>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</si>
  <si>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</si>
  <si>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</si>
  <si>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</si>
  <si>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</si>
  <si>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</si>
  <si>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</si>
  <si>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</si>
  <si>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</si>
  <si>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</si>
  <si>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</si>
  <si>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</si>
  <si>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</si>
  <si>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</si>
  <si>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</si>
  <si>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</si>
  <si>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</si>
  <si>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</si>
  <si>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</si>
  <si>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</si>
  <si>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</si>
  <si>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</si>
  <si>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</si>
  <si>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</si>
  <si>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</si>
  <si>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</si>
  <si>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</si>
  <si>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</si>
  <si>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</si>
  <si>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</si>
  <si>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</si>
  <si>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</si>
  <si>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</si>
  <si>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</si>
  <si>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</si>
  <si>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</si>
  <si>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</si>
  <si>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</si>
  <si>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</si>
  <si>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</si>
  <si>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</si>
  <si>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</si>
  <si>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</si>
  <si>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</si>
  <si>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</si>
  <si>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</si>
  <si>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</si>
  <si>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</si>
  <si>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</si>
  <si>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</si>
  <si>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</si>
  <si>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</si>
  <si>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</si>
  <si>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</si>
  <si>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</si>
  <si>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</si>
  <si>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</si>
  <si>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</si>
  <si>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</si>
  <si>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</si>
  <si>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</si>
  <si>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</si>
  <si>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</si>
  <si>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</si>
  <si>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</si>
  <si>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</si>
  <si>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</si>
  <si>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</si>
  <si>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</si>
  <si>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</si>
  <si>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</si>
  <si>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</si>
  <si>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</si>
  <si>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</si>
  <si>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</si>
  <si>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</si>
  <si>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</si>
  <si>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</si>
  <si>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</si>
  <si>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</si>
  <si>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</si>
  <si>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</si>
  <si>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</si>
  <si>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</si>
  <si>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</si>
  <si>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</si>
  <si>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</si>
  <si>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</si>
  <si>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</si>
  <si>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</si>
  <si>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</si>
  <si>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</si>
  <si>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</si>
  <si>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</si>
  <si>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</si>
  <si>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</si>
  <si>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</si>
  <si>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</si>
  <si>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</si>
  <si>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</si>
  <si>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</si>
  <si>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</si>
  <si>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</si>
  <si>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</si>
  <si>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</si>
  <si>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</si>
  <si>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</si>
  <si>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</si>
  <si>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</si>
  <si>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</si>
  <si>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</si>
  <si>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</si>
  <si>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</si>
  <si>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</si>
  <si>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</si>
  <si>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</si>
  <si>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</si>
  <si>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</si>
  <si>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</si>
  <si>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</si>
  <si>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</si>
  <si>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</si>
  <si>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КУПРИНА, д. 57                                                                                                                                                                         за 2017  год</t>
  </si>
  <si>
    <t>с 1 по 8</t>
  </si>
  <si>
    <t>кв.6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</si>
</sst>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97">
          <cell r="X397">
            <v>13025.279999999999</v>
          </cell>
        </row>
        <row r="401">
          <cell r="X401">
            <v>19935.48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186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2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3">
        <v>-902.73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89">
        <v>36603.86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4" t="s">
        <v>23</v>
      </c>
      <c r="E12" s="125"/>
      <c r="F12" s="126"/>
      <c r="G12" s="90">
        <f>G13+G14+G20+G21+G22+G23+G31</f>
        <v>124163.65999999999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2" t="s">
        <v>26</v>
      </c>
      <c r="E13" s="113"/>
      <c r="F13" s="114"/>
      <c r="G13" s="65">
        <f>'[1]Report'!$X$401</f>
        <v>19935.48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2" t="s">
        <v>29</v>
      </c>
      <c r="E14" s="113"/>
      <c r="F14" s="114"/>
      <c r="G14" s="91">
        <f>'[1]Report'!$X$397</f>
        <v>13025.279999999999</v>
      </c>
      <c r="H14" s="5"/>
    </row>
    <row r="15" spans="1:8" ht="26.25" customHeight="1" thickBot="1">
      <c r="A15" s="4"/>
      <c r="B15" s="6"/>
      <c r="C15" s="3" t="s">
        <v>16</v>
      </c>
      <c r="D15" s="112" t="s">
        <v>156</v>
      </c>
      <c r="E15" s="113"/>
      <c r="F15" s="114"/>
      <c r="G15" s="92">
        <v>11267.08</v>
      </c>
      <c r="H15" s="5"/>
    </row>
    <row r="16" spans="1:8" ht="13.5" customHeight="1" thickBot="1">
      <c r="A16" s="4"/>
      <c r="B16" s="6"/>
      <c r="C16" s="3" t="s">
        <v>16</v>
      </c>
      <c r="D16" s="112" t="s">
        <v>157</v>
      </c>
      <c r="E16" s="113"/>
      <c r="F16" s="114"/>
      <c r="G16" s="93">
        <v>6280.26</v>
      </c>
      <c r="H16" s="49"/>
    </row>
    <row r="17" spans="1:8" ht="13.5" customHeight="1" thickBot="1">
      <c r="A17" s="4"/>
      <c r="B17" s="6"/>
      <c r="C17" s="3" t="s">
        <v>16</v>
      </c>
      <c r="D17" s="112" t="s">
        <v>158</v>
      </c>
      <c r="E17" s="113"/>
      <c r="F17" s="114"/>
      <c r="G17" s="65">
        <v>472</v>
      </c>
      <c r="H17" s="5"/>
    </row>
    <row r="18" spans="1:8" ht="24.75" customHeight="1" thickBot="1">
      <c r="A18" s="4"/>
      <c r="B18" s="6"/>
      <c r="C18" s="3" t="s">
        <v>16</v>
      </c>
      <c r="D18" s="112" t="s">
        <v>18</v>
      </c>
      <c r="E18" s="113"/>
      <c r="F18" s="114"/>
      <c r="G18" s="14">
        <f>G10</f>
        <v>-902.73</v>
      </c>
      <c r="H18" s="5"/>
    </row>
    <row r="19" spans="1:8" ht="27" customHeight="1" thickBot="1">
      <c r="A19" s="4"/>
      <c r="B19" s="6"/>
      <c r="C19" s="3" t="s">
        <v>16</v>
      </c>
      <c r="D19" s="112" t="s">
        <v>55</v>
      </c>
      <c r="E19" s="113"/>
      <c r="F19" s="114"/>
      <c r="G19" s="73">
        <f>G18+G15-G17</f>
        <v>9892.35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7" t="s">
        <v>32</v>
      </c>
      <c r="E20" s="128"/>
      <c r="F20" s="129"/>
      <c r="G20" s="65">
        <v>28359.66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4">
        <v>18874.64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4">
        <v>5014.68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5" t="s">
        <v>153</v>
      </c>
      <c r="E23" s="136"/>
      <c r="F23" s="137"/>
      <c r="G23" s="64">
        <v>38953.92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1" t="s">
        <v>35</v>
      </c>
      <c r="E24" s="122"/>
      <c r="F24" s="123"/>
      <c r="G24" s="86">
        <f>G25+G26+G27+G28+G29+G30</f>
        <v>108413.79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4" t="s">
        <v>38</v>
      </c>
      <c r="E25" s="125"/>
      <c r="F25" s="126"/>
      <c r="G25" s="81">
        <v>108413.79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2" t="s">
        <v>41</v>
      </c>
      <c r="E26" s="113"/>
      <c r="F26" s="11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2" t="s">
        <v>44</v>
      </c>
      <c r="E27" s="113"/>
      <c r="F27" s="114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2" t="s">
        <v>47</v>
      </c>
      <c r="E28" s="113"/>
      <c r="F28" s="11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2" t="s">
        <v>124</v>
      </c>
      <c r="E29" s="113"/>
      <c r="F29" s="114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2" t="s">
        <v>166</v>
      </c>
      <c r="E30" s="113"/>
      <c r="F30" s="113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2" t="s">
        <v>174</v>
      </c>
      <c r="E31" s="113"/>
      <c r="F31" s="113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2" t="s">
        <v>175</v>
      </c>
      <c r="E32" s="113"/>
      <c r="F32" s="113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2" t="s">
        <v>177</v>
      </c>
      <c r="E33" s="113"/>
      <c r="F33" s="113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2" t="s">
        <v>176</v>
      </c>
      <c r="E34" s="113"/>
      <c r="F34" s="113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2" t="s">
        <v>51</v>
      </c>
      <c r="E35" s="113"/>
      <c r="F35" s="114"/>
      <c r="G35" s="66">
        <f>G24+G10</f>
        <v>107511.06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2" t="s">
        <v>53</v>
      </c>
      <c r="E36" s="113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2" t="s">
        <v>55</v>
      </c>
      <c r="E37" s="113"/>
      <c r="F37" s="114"/>
      <c r="G37" s="73">
        <f>G19</f>
        <v>9892.35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2" t="s">
        <v>57</v>
      </c>
      <c r="E38" s="113"/>
      <c r="F38" s="114"/>
      <c r="G38" s="87">
        <f>G11+G12-G24</f>
        <v>52353.729999999996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472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3.26</v>
      </c>
      <c r="F42" s="79" t="s">
        <v>136</v>
      </c>
      <c r="G42" s="60">
        <v>3810334293</v>
      </c>
      <c r="H42" s="61">
        <f>G13</f>
        <v>19935.48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28359.66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18874.64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5014.68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38953.92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14"/>
      <c r="H47" s="61">
        <f>SUM(H41:H46)</f>
        <v>111610.37999999999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3" t="s">
        <v>57</v>
      </c>
      <c r="E59" s="134"/>
      <c r="F59" s="57">
        <f>D66+E66+F66+G66+H66</f>
        <v>-21087.669999999976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113.07794268417712</v>
      </c>
      <c r="E63" s="103">
        <f>E64/140.38</f>
        <v>146.0794985040604</v>
      </c>
      <c r="F63" s="103">
        <f>F64/14.34</f>
        <v>566.4232914923292</v>
      </c>
      <c r="G63" s="104">
        <f>G64/22.34</f>
        <v>673.5022381378693</v>
      </c>
      <c r="H63" s="105">
        <f>H64/0.99</f>
        <v>648.8989898989898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185294.04</v>
      </c>
      <c r="E64" s="65">
        <v>20506.64</v>
      </c>
      <c r="F64" s="65">
        <v>8122.51</v>
      </c>
      <c r="G64" s="72">
        <v>15046.04</v>
      </c>
      <c r="H64" s="68">
        <v>642.41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192545.8</v>
      </c>
      <c r="E65" s="65">
        <v>36333.53</v>
      </c>
      <c r="F65" s="65">
        <v>6717.93</v>
      </c>
      <c r="G65" s="69">
        <v>14605.04</v>
      </c>
      <c r="H65" s="69">
        <v>497.01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-7251.75999999998</v>
      </c>
      <c r="E66" s="76">
        <f>E64-E65</f>
        <v>-15826.89</v>
      </c>
      <c r="F66" s="76">
        <f>F64-F65</f>
        <v>1404.58</v>
      </c>
      <c r="G66" s="77">
        <f>G64-G65</f>
        <v>441</v>
      </c>
      <c r="H66" s="77">
        <f>H64-H65</f>
        <v>145.39999999999998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</f>
        <v>185294.04</v>
      </c>
      <c r="E67" s="70">
        <v>40688.98</v>
      </c>
      <c r="F67" s="70">
        <v>9694.59</v>
      </c>
      <c r="G67" s="71">
        <v>20461.46</v>
      </c>
      <c r="H67" s="71">
        <v>642.12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20182.340000000004</v>
      </c>
      <c r="F68" s="44">
        <f>F67-F64</f>
        <v>1572.08</v>
      </c>
      <c r="G68" s="44">
        <f>G67-G64</f>
        <v>5415.419999999998</v>
      </c>
      <c r="H68" s="44">
        <f>H67-H64</f>
        <v>-0.2899999999999636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5" t="s">
        <v>145</v>
      </c>
      <c r="E70" s="116"/>
      <c r="F70" s="116"/>
      <c r="G70" s="116"/>
      <c r="H70" s="11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2" t="s">
        <v>187</v>
      </c>
      <c r="F73" s="113"/>
      <c r="G73" s="114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2"/>
      <c r="F74" s="113"/>
      <c r="G74" s="114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2"/>
      <c r="F75" s="113"/>
      <c r="G75" s="11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5"/>
      <c r="F76" s="116"/>
      <c r="G76" s="117"/>
      <c r="H76" s="26">
        <f>D68+E68+F68+G68+H68</f>
        <v>27169.550000000003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2" t="s">
        <v>188</v>
      </c>
      <c r="F78" s="113"/>
      <c r="G78" s="114"/>
      <c r="H78" s="5">
        <v>1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8"/>
      <c r="F79" s="119"/>
      <c r="G79" s="12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9" t="s">
        <v>167</v>
      </c>
      <c r="F80" s="110"/>
      <c r="G80" s="110"/>
      <c r="H80" s="111"/>
    </row>
    <row r="81" ht="12.75">
      <c r="A81" s="1"/>
    </row>
    <row r="82" ht="12.75">
      <c r="A82" s="1"/>
    </row>
    <row r="83" spans="1:8" ht="38.25" customHeight="1">
      <c r="A83" s="108" t="s">
        <v>172</v>
      </c>
      <c r="B83" s="108"/>
      <c r="C83" s="108"/>
      <c r="D83" s="108"/>
      <c r="E83" s="108"/>
      <c r="F83" s="108"/>
      <c r="G83" s="108"/>
      <c r="H83" s="10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0" t="s">
        <v>115</v>
      </c>
      <c r="D86" s="131"/>
      <c r="E86" s="132"/>
    </row>
    <row r="87" spans="1:5" ht="18.75" customHeight="1" thickBot="1">
      <c r="A87" s="29">
        <v>2</v>
      </c>
      <c r="B87" s="4" t="s">
        <v>116</v>
      </c>
      <c r="C87" s="130" t="s">
        <v>117</v>
      </c>
      <c r="D87" s="131"/>
      <c r="E87" s="132"/>
    </row>
    <row r="88" spans="1:5" ht="16.5" customHeight="1" thickBot="1">
      <c r="A88" s="29">
        <v>3</v>
      </c>
      <c r="B88" s="4" t="s">
        <v>118</v>
      </c>
      <c r="C88" s="130" t="s">
        <v>119</v>
      </c>
      <c r="D88" s="131"/>
      <c r="E88" s="132"/>
    </row>
    <row r="89" spans="1:5" ht="13.5" thickBot="1">
      <c r="A89" s="29">
        <v>4</v>
      </c>
      <c r="B89" s="4" t="s">
        <v>16</v>
      </c>
      <c r="C89" s="130" t="s">
        <v>120</v>
      </c>
      <c r="D89" s="131"/>
      <c r="E89" s="132"/>
    </row>
    <row r="90" spans="1:5" ht="24" customHeight="1" thickBot="1">
      <c r="A90" s="29">
        <v>5</v>
      </c>
      <c r="B90" s="4" t="s">
        <v>86</v>
      </c>
      <c r="C90" s="130" t="s">
        <v>121</v>
      </c>
      <c r="D90" s="131"/>
      <c r="E90" s="132"/>
    </row>
    <row r="91" spans="1:5" ht="21" customHeight="1" thickBot="1">
      <c r="A91" s="30">
        <v>6</v>
      </c>
      <c r="B91" s="31" t="s">
        <v>122</v>
      </c>
      <c r="C91" s="130" t="s">
        <v>123</v>
      </c>
      <c r="D91" s="131"/>
      <c r="E91" s="132"/>
    </row>
    <row r="92" spans="2:3" ht="15">
      <c r="B92" s="160" t="s">
        <v>178</v>
      </c>
      <c r="C92" s="160"/>
    </row>
    <row r="93" spans="2:6" ht="72">
      <c r="B93" s="94" t="s">
        <v>179</v>
      </c>
      <c r="C93" s="95" t="s">
        <v>180</v>
      </c>
      <c r="D93" s="96" t="s">
        <v>181</v>
      </c>
      <c r="E93" s="97" t="s">
        <v>182</v>
      </c>
      <c r="F93" s="98" t="s">
        <v>183</v>
      </c>
    </row>
    <row r="94" spans="2:6" ht="22.5">
      <c r="B94" s="99" t="s">
        <v>184</v>
      </c>
      <c r="C94" s="100">
        <v>0</v>
      </c>
      <c r="D94" s="100">
        <v>0</v>
      </c>
      <c r="E94" s="101">
        <v>0</v>
      </c>
      <c r="F94" s="102">
        <f>C94+E94</f>
        <v>0</v>
      </c>
    </row>
    <row r="95" spans="2:6" ht="22.5">
      <c r="B95" s="99" t="s">
        <v>185</v>
      </c>
      <c r="C95" s="100">
        <v>0</v>
      </c>
      <c r="D95" s="100">
        <v>0</v>
      </c>
      <c r="E95" s="101">
        <v>0</v>
      </c>
      <c r="F95" s="102">
        <f>C95+E95</f>
        <v>0</v>
      </c>
    </row>
  </sheetData>
  <sheetProtection/>
  <mergeCells count="70">
    <mergeCell ref="B92:C92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2018-03-14T01:31:26Z</dcterms:modified>
  <cp:category/>
  <cp:version/>
  <cp:contentType/>
  <cp:contentStatus/>
</cp:coreProperties>
</file>