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<sst xmlns="http://schemas.openxmlformats.org/spreadsheetml/2006/main" count="288" uniqueCount="184">
  <si>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</si>
  <si>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</si>
  <si>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</si>
  <si>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</si>
  <si>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</si>
  <si>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</si>
  <si>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</si>
  <si>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</si>
  <si>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</si>
  <si>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</si>
  <si>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</si>
  <si>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</si>
  <si>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</si>
  <si>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</si>
  <si>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</si>
  <si>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</si>
  <si>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</si>
  <si>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</si>
  <si>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</si>
  <si>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</si>
  <si>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</si>
  <si>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</si>
  <si>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</si>
  <si>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</si>
  <si>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</si>
  <si>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</si>
  <si>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</si>
  <si>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</si>
  <si>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</si>
  <si>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</si>
  <si>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</si>
  <si>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</si>
  <si>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</si>
  <si>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</si>
  <si>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</si>
  <si>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</si>
  <si>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</si>
  <si>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</si>
  <si>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</si>
  <si>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</si>
  <si>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</si>
  <si>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</si>
  <si>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</si>
  <si>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</si>
  <si>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</si>
  <si>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</si>
  <si>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</si>
  <si>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</si>
  <si>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</si>
  <si>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</si>
  <si>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</si>
  <si>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</si>
  <si>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</si>
  <si>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</si>
  <si>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</si>
  <si>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</si>
  <si>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</si>
  <si>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</si>
  <si>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</si>
  <si>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</si>
  <si>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</si>
  <si>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</si>
  <si>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</si>
  <si>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</si>
  <si>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</si>
  <si>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</si>
  <si>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</si>
  <si>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</si>
  <si>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</si>
  <si>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</si>
  <si>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</si>
  <si>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</si>
  <si>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</si>
  <si>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</si>
  <si>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</si>
  <si>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</si>
  <si>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</si>
  <si>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</si>
  <si>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</si>
  <si>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</si>
  <si>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</si>
  <si>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</si>
  <si>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</si>
  <si>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</si>
  <si>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</si>
  <si>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</si>
  <si>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</si>
  <si>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</si>
  <si>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</si>
  <si>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</si>
  <si>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</si>
  <si>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</si>
  <si>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</si>
  <si>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</si>
  <si>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</si>
  <si>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</si>
  <si>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</si>
  <si>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</si>
  <si>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</si>
  <si>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</si>
  <si>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</si>
  <si>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</si>
  <si>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</si>
  <si>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</si>
  <si>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</si>
  <si>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</si>
  <si>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</si>
  <si>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</si>
  <si>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</si>
  <si>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</si>
  <si>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</si>
  <si>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</si>
  <si>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</si>
  <si>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</si>
  <si>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</si>
  <si>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</si>
  <si>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</si>
  <si>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</si>
  <si>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</si>
  <si>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</si>
  <si>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</si>
  <si>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</si>
  <si>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</si>
  <si>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</si>
  <si>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</si>
  <si>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</si>
  <si>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</si>
  <si>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</si>
  <si>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</si>
  <si>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</si>
  <si>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</si>
  <si>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</si>
  <si>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</si>
  <si>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</si>
  <si>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</si>
  <si>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</si>
  <si>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</si>
  <si>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</si>
  <si>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</si>
  <si>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</si>
  <si>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</si>
  <si>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</si>
  <si>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</si>
  <si>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</si>
  <si>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</si>
  <si>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</si>
  <si>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</si>
  <si>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</si>
  <si>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</si>
  <si>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</si>
  <si>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</si>
  <si>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</si>
  <si>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</si>
  <si>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</si>
  <si>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</si>
  <si>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</si>
  <si>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</si>
  <si>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</si>
  <si>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</si>
  <si>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</si>
  <si>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</si>
  <si>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</si>
  <si>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</si>
  <si>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</si>
  <si>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</si>
  <si>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</si>
  <si>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</si>
  <si>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</si>
  <si>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</si>
  <si>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</si>
  <si>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</si>
  <si>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</si>
  <si>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</si>
  <si>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Повышающие коэффициенты</t>
  </si>
  <si>
    <t>Наименование</t>
  </si>
  <si>
    <t>Начислено</t>
  </si>
  <si>
    <t>Оплачено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</si>
  <si>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</si>
  <si>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</si>
  <si>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</si>
  <si>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</si>
  <si>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ул.Первомайская, д.10                                                                                                                                                                               за 2017  год</t>
  </si>
  <si>
    <t>с 1 по 12</t>
  </si>
  <si>
    <t>кв.11,12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</si>
</sst>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2" borderId="17" xfId="0" applyNumberFormat="1" applyFont="1" applyFill="1" applyBorder="1" applyAlignment="1">
      <alignment/>
    </xf>
    <xf numFmtId="0" fontId="4" fillId="32" borderId="24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0" fontId="0" fillId="32" borderId="11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2" borderId="31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2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0" fillId="34" borderId="32" xfId="0" applyFill="1" applyBorder="1" applyAlignment="1">
      <alignment/>
    </xf>
    <xf numFmtId="0" fontId="41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1" fillId="0" borderId="32" xfId="0" applyFont="1" applyFill="1" applyBorder="1" applyAlignment="1">
      <alignment vertical="top" wrapText="1"/>
    </xf>
    <xf numFmtId="0" fontId="0" fillId="34" borderId="32" xfId="0" applyFill="1" applyBorder="1" applyAlignment="1">
      <alignment wrapText="1"/>
    </xf>
    <xf numFmtId="0" fontId="0" fillId="0" borderId="32" xfId="0" applyFill="1" applyBorder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52" fillId="0" borderId="47" xfId="0" applyFont="1" applyBorder="1" applyAlignment="1">
      <alignment horizontal="center" vertical="justify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77;&#1085;&#1077;&#1088;&#1072;&#1090;&#1086;&#1088;%20&#1087;&#1086;%20&#1085;&#1072;&#1095;&#1080;&#1089;&#1083;&#1077;&#1085;&#1080;&#1103;&#1084;\&#1043;&#1077;&#1085;&#1077;&#1088;&#1072;&#1090;&#1086;&#1088;%20&#1087;&#1086;%20&#1085;&#1072;&#1095;&#1080;&#1089;&#1083;&#1077;&#1085;&#1080;&#1103;&#1084;%20&#1055;&#1077;&#1088;&#1074;&#1086;&#1084;&#1072;&#1081;&#1089;&#1082;&#1072;&#1103;%20&#1046;&#1069;&#1059;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49">
          <cell r="X49">
            <v>29249.639999999996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3"/>
  <sheetViews>
    <sheetView tabSelected="1" view="pageBreakPreview" zoomScaleSheetLayoutView="100" zoomScalePageLayoutView="0" workbookViewId="0" topLeftCell="A72">
      <selection activeCell="H74" sqref="H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6" t="s">
        <v>181</v>
      </c>
      <c r="B1" s="146"/>
      <c r="C1" s="146"/>
      <c r="D1" s="146"/>
      <c r="E1" s="146"/>
      <c r="F1" s="146"/>
      <c r="G1" s="146"/>
      <c r="H1" s="146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1"/>
      <c r="E3" s="114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7"/>
      <c r="E4" s="148"/>
      <c r="F4" s="149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50"/>
      <c r="E5" s="151"/>
      <c r="F5" s="152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3"/>
      <c r="E6" s="154"/>
      <c r="F6" s="155"/>
      <c r="G6" s="36">
        <v>43100</v>
      </c>
      <c r="H6" s="5"/>
    </row>
    <row r="7" spans="1:8" ht="38.25" customHeight="1" thickBot="1">
      <c r="A7" s="126" t="s">
        <v>13</v>
      </c>
      <c r="B7" s="111"/>
      <c r="C7" s="111"/>
      <c r="D7" s="127"/>
      <c r="E7" s="127"/>
      <c r="F7" s="127"/>
      <c r="G7" s="111"/>
      <c r="H7" s="112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3" t="s">
        <v>15</v>
      </c>
      <c r="E9" s="114"/>
      <c r="F9" s="115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3" t="s">
        <v>18</v>
      </c>
      <c r="E10" s="114"/>
      <c r="F10" s="115"/>
      <c r="G10" s="64">
        <v>10399.89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3" t="s">
        <v>20</v>
      </c>
      <c r="E11" s="114"/>
      <c r="F11" s="115"/>
      <c r="G11" s="65">
        <v>49391.27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08" t="s">
        <v>23</v>
      </c>
      <c r="E12" s="109"/>
      <c r="F12" s="110"/>
      <c r="G12" s="63">
        <f>G13+G14+G20+G21+G22+G23</f>
        <v>141916.44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5" t="s">
        <v>26</v>
      </c>
      <c r="E13" s="106"/>
      <c r="F13" s="107"/>
      <c r="G13" s="66">
        <v>17169.48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5" t="s">
        <v>29</v>
      </c>
      <c r="E14" s="106"/>
      <c r="F14" s="107"/>
      <c r="G14" s="66">
        <v>16182.12</v>
      </c>
      <c r="H14" s="5"/>
    </row>
    <row r="15" spans="1:8" ht="26.25" customHeight="1" thickBot="1">
      <c r="A15" s="4"/>
      <c r="B15" s="6"/>
      <c r="C15" s="3" t="s">
        <v>16</v>
      </c>
      <c r="D15" s="105" t="s">
        <v>156</v>
      </c>
      <c r="E15" s="106"/>
      <c r="F15" s="107"/>
      <c r="G15" s="66">
        <v>14020.48</v>
      </c>
      <c r="H15" s="5"/>
    </row>
    <row r="16" spans="1:8" ht="13.5" customHeight="1" thickBot="1">
      <c r="A16" s="4"/>
      <c r="B16" s="6"/>
      <c r="C16" s="3" t="s">
        <v>16</v>
      </c>
      <c r="D16" s="105" t="s">
        <v>157</v>
      </c>
      <c r="E16" s="106"/>
      <c r="F16" s="107"/>
      <c r="G16" s="67">
        <v>9146.54</v>
      </c>
      <c r="H16" s="49"/>
    </row>
    <row r="17" spans="1:8" ht="13.5" customHeight="1" thickBot="1">
      <c r="A17" s="4"/>
      <c r="B17" s="6"/>
      <c r="C17" s="3" t="s">
        <v>16</v>
      </c>
      <c r="D17" s="105" t="s">
        <v>158</v>
      </c>
      <c r="E17" s="106"/>
      <c r="F17" s="107"/>
      <c r="G17" s="66">
        <v>3345</v>
      </c>
      <c r="H17" s="5"/>
    </row>
    <row r="18" spans="1:8" ht="24.75" customHeight="1" thickBot="1">
      <c r="A18" s="4"/>
      <c r="B18" s="6"/>
      <c r="C18" s="3" t="s">
        <v>16</v>
      </c>
      <c r="D18" s="105" t="s">
        <v>18</v>
      </c>
      <c r="E18" s="106"/>
      <c r="F18" s="107"/>
      <c r="G18" s="14">
        <f>G10</f>
        <v>10399.89</v>
      </c>
      <c r="H18" s="5"/>
    </row>
    <row r="19" spans="1:8" ht="27" customHeight="1" thickBot="1">
      <c r="A19" s="4"/>
      <c r="B19" s="6"/>
      <c r="C19" s="3" t="s">
        <v>16</v>
      </c>
      <c r="D19" s="105" t="s">
        <v>55</v>
      </c>
      <c r="E19" s="106"/>
      <c r="F19" s="107"/>
      <c r="G19" s="76">
        <f>G18+G15-G17</f>
        <v>21075.37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6" t="s">
        <v>32</v>
      </c>
      <c r="E20" s="117"/>
      <c r="F20" s="118"/>
      <c r="G20" s="66">
        <f>'[1]Report'!$X$49</f>
        <v>29249.639999999996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3" t="s">
        <v>151</v>
      </c>
      <c r="E21" s="114"/>
      <c r="F21" s="115"/>
      <c r="G21" s="65">
        <v>24691.32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3" t="s">
        <v>152</v>
      </c>
      <c r="E22" s="114"/>
      <c r="F22" s="115"/>
      <c r="G22" s="65">
        <v>6229.8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6" t="s">
        <v>153</v>
      </c>
      <c r="E23" s="157"/>
      <c r="F23" s="158"/>
      <c r="G23" s="65">
        <v>48394.08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113" t="s">
        <v>35</v>
      </c>
      <c r="E24" s="114"/>
      <c r="F24" s="115"/>
      <c r="G24" s="68">
        <f>G25+G26+G27+G28+G29+G30</f>
        <v>122369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08" t="s">
        <v>38</v>
      </c>
      <c r="E25" s="109"/>
      <c r="F25" s="110"/>
      <c r="G25" s="84">
        <v>122369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5" t="s">
        <v>41</v>
      </c>
      <c r="E26" s="106"/>
      <c r="F26" s="107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5" t="s">
        <v>44</v>
      </c>
      <c r="E27" s="106"/>
      <c r="F27" s="107"/>
      <c r="G27" s="84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5" t="s">
        <v>47</v>
      </c>
      <c r="E28" s="106"/>
      <c r="F28" s="107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5" t="s">
        <v>124</v>
      </c>
      <c r="E29" s="106"/>
      <c r="F29" s="107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105" t="s">
        <v>166</v>
      </c>
      <c r="E30" s="106"/>
      <c r="F30" s="107"/>
      <c r="G30" s="66">
        <f>0</f>
        <v>0</v>
      </c>
      <c r="H30" s="49"/>
      <c r="I30" s="81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105" t="s">
        <v>51</v>
      </c>
      <c r="E31" s="106"/>
      <c r="F31" s="107"/>
      <c r="G31" s="69">
        <f>G24+G10</f>
        <v>132768.89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05" t="s">
        <v>53</v>
      </c>
      <c r="E32" s="106"/>
      <c r="F32" s="107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05" t="s">
        <v>55</v>
      </c>
      <c r="E33" s="106"/>
      <c r="F33" s="107"/>
      <c r="G33" s="76">
        <f>G19</f>
        <v>21075.37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105" t="s">
        <v>57</v>
      </c>
      <c r="E34" s="106"/>
      <c r="F34" s="107"/>
      <c r="G34" s="49">
        <f>G11+G12-G24</f>
        <v>68938.70999999999</v>
      </c>
      <c r="H34" s="49"/>
    </row>
    <row r="35" spans="1:8" ht="38.25" customHeight="1" thickBot="1">
      <c r="A35" s="99" t="s">
        <v>58</v>
      </c>
      <c r="B35" s="100"/>
      <c r="C35" s="100"/>
      <c r="D35" s="100"/>
      <c r="E35" s="100"/>
      <c r="F35" s="111"/>
      <c r="G35" s="100"/>
      <c r="H35" s="112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3345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2.26</v>
      </c>
      <c r="F38" s="82" t="s">
        <v>136</v>
      </c>
      <c r="G38" s="60">
        <v>3810334293</v>
      </c>
      <c r="H38" s="61">
        <f>G13</f>
        <v>17169.48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3" t="s">
        <v>137</v>
      </c>
      <c r="G39" s="60">
        <v>3848000155</v>
      </c>
      <c r="H39" s="61">
        <f>G20</f>
        <v>29249.639999999996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3.25</v>
      </c>
      <c r="F40" s="83" t="s">
        <v>138</v>
      </c>
      <c r="G40" s="60">
        <v>3837003965</v>
      </c>
      <c r="H40" s="61">
        <f>G21</f>
        <v>24691.32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0.82</v>
      </c>
      <c r="F41" s="59" t="s">
        <v>139</v>
      </c>
      <c r="G41" s="60">
        <v>3848006622</v>
      </c>
      <c r="H41" s="61">
        <f>G22</f>
        <v>6229.8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6.37</v>
      </c>
      <c r="F42" s="62" t="s">
        <v>139</v>
      </c>
      <c r="G42" s="60">
        <v>3848006622</v>
      </c>
      <c r="H42" s="61">
        <f>G23</f>
        <v>48394.08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44"/>
      <c r="G43" s="107"/>
      <c r="H43" s="61">
        <f>SUM(H37:H42)</f>
        <v>129079.32</v>
      </c>
    </row>
    <row r="44" spans="1:8" ht="19.5" customHeight="1" thickBot="1">
      <c r="A44" s="99" t="s">
        <v>64</v>
      </c>
      <c r="B44" s="100"/>
      <c r="C44" s="100"/>
      <c r="D44" s="100"/>
      <c r="E44" s="100"/>
      <c r="F44" s="100"/>
      <c r="G44" s="100"/>
      <c r="H44" s="101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97" t="s">
        <v>141</v>
      </c>
      <c r="E45" s="98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97" t="s">
        <v>69</v>
      </c>
      <c r="E46" s="98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97" t="s">
        <v>71</v>
      </c>
      <c r="E47" s="98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97" t="s">
        <v>73</v>
      </c>
      <c r="E48" s="98"/>
      <c r="F48" s="56">
        <v>0</v>
      </c>
      <c r="G48" s="51"/>
      <c r="H48" s="49"/>
    </row>
    <row r="49" spans="1:8" ht="18.75" customHeight="1" thickBot="1">
      <c r="A49" s="102" t="s">
        <v>74</v>
      </c>
      <c r="B49" s="103"/>
      <c r="C49" s="103"/>
      <c r="D49" s="103"/>
      <c r="E49" s="103"/>
      <c r="F49" s="103"/>
      <c r="G49" s="103"/>
      <c r="H49" s="104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97" t="s">
        <v>15</v>
      </c>
      <c r="E50" s="98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97" t="s">
        <v>18</v>
      </c>
      <c r="E51" s="98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97" t="s">
        <v>20</v>
      </c>
      <c r="E52" s="98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97" t="s">
        <v>53</v>
      </c>
      <c r="E53" s="98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97" t="s">
        <v>55</v>
      </c>
      <c r="E54" s="98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19" t="s">
        <v>57</v>
      </c>
      <c r="E55" s="120"/>
      <c r="F55" s="57">
        <f>D62+E62+F62+G62+H62</f>
        <v>37372.080000000045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94">
        <f>D60/1638.64</f>
        <v>229.21494654103404</v>
      </c>
      <c r="E59" s="94">
        <f>E60/140.38</f>
        <v>465.2971220971649</v>
      </c>
      <c r="F59" s="94">
        <f>F60/14.34</f>
        <v>912.7454672245468</v>
      </c>
      <c r="G59" s="95">
        <f>G60/22.34</f>
        <v>1308.4503133393016</v>
      </c>
      <c r="H59" s="96">
        <f>H60/0.99</f>
        <v>957.1818181818182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v>375600.78</v>
      </c>
      <c r="E60" s="66">
        <v>65318.41</v>
      </c>
      <c r="F60" s="66">
        <v>13088.77</v>
      </c>
      <c r="G60" s="75">
        <v>29230.78</v>
      </c>
      <c r="H60" s="71">
        <v>947.61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v>336627.8</v>
      </c>
      <c r="E61" s="66">
        <v>68644.65</v>
      </c>
      <c r="F61" s="66">
        <v>12552.31</v>
      </c>
      <c r="G61" s="72">
        <v>28267.21</v>
      </c>
      <c r="H61" s="72">
        <v>722.3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38972.98000000004</v>
      </c>
      <c r="E62" s="79">
        <f>E60-E61</f>
        <v>-3326.2399999999907</v>
      </c>
      <c r="F62" s="79">
        <f>F60-F61</f>
        <v>536.460000000001</v>
      </c>
      <c r="G62" s="80">
        <f>G60-G61</f>
        <v>963.5699999999997</v>
      </c>
      <c r="H62" s="80">
        <f>H60-H61</f>
        <v>225.31000000000006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f>D60</f>
        <v>375600.78</v>
      </c>
      <c r="E63" s="73">
        <v>64758.55</v>
      </c>
      <c r="F63" s="73">
        <v>12647.52</v>
      </c>
      <c r="G63" s="74">
        <v>28479.2</v>
      </c>
      <c r="H63" s="74">
        <f>H60</f>
        <v>947.61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-559.8600000000006</v>
      </c>
      <c r="F64" s="44">
        <f>F63-F60</f>
        <v>-441.25</v>
      </c>
      <c r="G64" s="44">
        <f>G63-G60</f>
        <v>-751.5799999999981</v>
      </c>
      <c r="H64" s="44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38" t="s">
        <v>145</v>
      </c>
      <c r="E65" s="139"/>
      <c r="F65" s="139"/>
      <c r="G65" s="139"/>
      <c r="H65" s="140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41" t="s">
        <v>145</v>
      </c>
      <c r="E66" s="142"/>
      <c r="F66" s="142"/>
      <c r="G66" s="142"/>
      <c r="H66" s="143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99" t="s">
        <v>101</v>
      </c>
      <c r="B68" s="100"/>
      <c r="C68" s="100"/>
      <c r="D68" s="100"/>
      <c r="E68" s="100"/>
      <c r="F68" s="100"/>
      <c r="G68" s="100"/>
      <c r="H68" s="101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105" t="s">
        <v>182</v>
      </c>
      <c r="F69" s="106"/>
      <c r="G69" s="107"/>
      <c r="H69" s="26">
        <v>12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105"/>
      <c r="F70" s="106"/>
      <c r="G70" s="107"/>
      <c r="H70" s="26">
        <v>12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105"/>
      <c r="F71" s="106"/>
      <c r="G71" s="107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41"/>
      <c r="F72" s="142"/>
      <c r="G72" s="143"/>
      <c r="H72" s="26">
        <f>D64+E64+F64+G64+H64</f>
        <v>-1752.6899999999987</v>
      </c>
    </row>
    <row r="73" spans="1:8" ht="25.5" customHeight="1" thickBot="1">
      <c r="A73" s="99" t="s">
        <v>107</v>
      </c>
      <c r="B73" s="100"/>
      <c r="C73" s="100"/>
      <c r="D73" s="100"/>
      <c r="E73" s="100"/>
      <c r="F73" s="100"/>
      <c r="G73" s="100"/>
      <c r="H73" s="101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105" t="s">
        <v>183</v>
      </c>
      <c r="F74" s="106"/>
      <c r="G74" s="107"/>
      <c r="H74" s="5">
        <v>2</v>
      </c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32"/>
      <c r="F75" s="133"/>
      <c r="G75" s="134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29" t="s">
        <v>167</v>
      </c>
      <c r="F76" s="130"/>
      <c r="G76" s="130"/>
      <c r="H76" s="131"/>
    </row>
    <row r="77" ht="12.75">
      <c r="A77" s="1"/>
    </row>
    <row r="78" ht="12.75">
      <c r="A78" s="1"/>
    </row>
    <row r="79" spans="1:8" ht="38.25" customHeight="1">
      <c r="A79" s="128" t="s">
        <v>172</v>
      </c>
      <c r="B79" s="128"/>
      <c r="C79" s="128"/>
      <c r="D79" s="128"/>
      <c r="E79" s="128"/>
      <c r="F79" s="128"/>
      <c r="G79" s="128"/>
      <c r="H79" s="128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35" t="s">
        <v>115</v>
      </c>
      <c r="D82" s="136"/>
      <c r="E82" s="137"/>
    </row>
    <row r="83" spans="1:5" ht="18.75" customHeight="1" thickBot="1">
      <c r="A83" s="29">
        <v>2</v>
      </c>
      <c r="B83" s="4" t="s">
        <v>116</v>
      </c>
      <c r="C83" s="135" t="s">
        <v>117</v>
      </c>
      <c r="D83" s="136"/>
      <c r="E83" s="137"/>
    </row>
    <row r="84" spans="1:5" ht="16.5" customHeight="1" thickBot="1">
      <c r="A84" s="29">
        <v>3</v>
      </c>
      <c r="B84" s="4" t="s">
        <v>118</v>
      </c>
      <c r="C84" s="135" t="s">
        <v>119</v>
      </c>
      <c r="D84" s="136"/>
      <c r="E84" s="137"/>
    </row>
    <row r="85" spans="1:5" ht="13.5" thickBot="1">
      <c r="A85" s="29">
        <v>4</v>
      </c>
      <c r="B85" s="4" t="s">
        <v>16</v>
      </c>
      <c r="C85" s="135" t="s">
        <v>120</v>
      </c>
      <c r="D85" s="136"/>
      <c r="E85" s="137"/>
    </row>
    <row r="86" spans="1:5" ht="24" customHeight="1" thickBot="1">
      <c r="A86" s="29">
        <v>5</v>
      </c>
      <c r="B86" s="4" t="s">
        <v>86</v>
      </c>
      <c r="C86" s="135" t="s">
        <v>121</v>
      </c>
      <c r="D86" s="136"/>
      <c r="E86" s="137"/>
    </row>
    <row r="87" spans="1:5" ht="21" customHeight="1" thickBot="1">
      <c r="A87" s="30">
        <v>6</v>
      </c>
      <c r="B87" s="31" t="s">
        <v>122</v>
      </c>
      <c r="C87" s="135" t="s">
        <v>123</v>
      </c>
      <c r="D87" s="136"/>
      <c r="E87" s="137"/>
    </row>
    <row r="90" spans="2:3" ht="15">
      <c r="B90" s="145" t="s">
        <v>173</v>
      </c>
      <c r="C90" s="145"/>
    </row>
    <row r="91" spans="2:6" ht="72">
      <c r="B91" s="86" t="s">
        <v>174</v>
      </c>
      <c r="C91" s="87" t="s">
        <v>177</v>
      </c>
      <c r="D91" s="88" t="s">
        <v>175</v>
      </c>
      <c r="E91" s="89" t="s">
        <v>176</v>
      </c>
      <c r="F91" s="90" t="s">
        <v>178</v>
      </c>
    </row>
    <row r="92" spans="2:6" ht="22.5">
      <c r="B92" s="91" t="s">
        <v>179</v>
      </c>
      <c r="C92" s="92">
        <v>211.34</v>
      </c>
      <c r="D92" s="92">
        <v>1814.4</v>
      </c>
      <c r="E92" s="85">
        <v>1433.41</v>
      </c>
      <c r="F92" s="93">
        <f>C92+E92</f>
        <v>1644.75</v>
      </c>
    </row>
    <row r="93" spans="2:6" ht="22.5">
      <c r="B93" s="91" t="s">
        <v>180</v>
      </c>
      <c r="C93" s="92">
        <v>207.03</v>
      </c>
      <c r="D93" s="92">
        <v>1860.17</v>
      </c>
      <c r="E93" s="85">
        <v>1775.5</v>
      </c>
      <c r="F93" s="93">
        <f>C93+E93</f>
        <v>1982.53</v>
      </c>
    </row>
  </sheetData>
  <sheetProtection/>
  <mergeCells count="66">
    <mergeCell ref="B90:C90"/>
    <mergeCell ref="A1:H1"/>
    <mergeCell ref="D4:F4"/>
    <mergeCell ref="D5:F5"/>
    <mergeCell ref="D6:F6"/>
    <mergeCell ref="D25:F25"/>
    <mergeCell ref="D26:F26"/>
    <mergeCell ref="D23:F23"/>
    <mergeCell ref="D24:F24"/>
    <mergeCell ref="C87:E87"/>
    <mergeCell ref="D65:H65"/>
    <mergeCell ref="D66:H66"/>
    <mergeCell ref="C82:E82"/>
    <mergeCell ref="C83:E83"/>
    <mergeCell ref="C84:E84"/>
    <mergeCell ref="C85:E85"/>
    <mergeCell ref="A68:H68"/>
    <mergeCell ref="C86:E86"/>
    <mergeCell ref="E72:G72"/>
    <mergeCell ref="A79:H79"/>
    <mergeCell ref="E76:H76"/>
    <mergeCell ref="E70:G70"/>
    <mergeCell ref="D50:E50"/>
    <mergeCell ref="D51:E51"/>
    <mergeCell ref="D52:E52"/>
    <mergeCell ref="E75:G75"/>
    <mergeCell ref="E71:G71"/>
    <mergeCell ref="D53:E53"/>
    <mergeCell ref="E74:G74"/>
    <mergeCell ref="D3:F3"/>
    <mergeCell ref="D8:F8"/>
    <mergeCell ref="A7:H7"/>
    <mergeCell ref="D15:F15"/>
    <mergeCell ref="D16:F16"/>
    <mergeCell ref="D10:F10"/>
    <mergeCell ref="D11:F11"/>
    <mergeCell ref="D13:F13"/>
    <mergeCell ref="D14:F14"/>
    <mergeCell ref="A73:H73"/>
    <mergeCell ref="E69:G69"/>
    <mergeCell ref="D17:F17"/>
    <mergeCell ref="D18:F18"/>
    <mergeCell ref="D55:E55"/>
    <mergeCell ref="D47:E47"/>
    <mergeCell ref="D29:F29"/>
    <mergeCell ref="F43:G43"/>
    <mergeCell ref="D9:F9"/>
    <mergeCell ref="D19:F19"/>
    <mergeCell ref="D30:F30"/>
    <mergeCell ref="D32:F32"/>
    <mergeCell ref="D20:F20"/>
    <mergeCell ref="D21:F21"/>
    <mergeCell ref="D28:F28"/>
    <mergeCell ref="D12:F12"/>
    <mergeCell ref="D27:F27"/>
    <mergeCell ref="D33:F33"/>
    <mergeCell ref="D48:E48"/>
    <mergeCell ref="A35:H35"/>
    <mergeCell ref="D31:F31"/>
    <mergeCell ref="D22:F22"/>
    <mergeCell ref="D54:E54"/>
    <mergeCell ref="A44:H44"/>
    <mergeCell ref="A49:H49"/>
    <mergeCell ref="D45:E45"/>
    <mergeCell ref="D46:E46"/>
    <mergeCell ref="D34:F3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2018-03-14T02:37:45Z</dcterms:modified>
  <cp:category/>
  <cp:version/>
  <cp:contentType/>
  <cp:contentStatus/>
</cp:coreProperties>
</file>