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<sst xmlns="http://schemas.openxmlformats.org/spreadsheetml/2006/main" count="294" uniqueCount="189">
  <si>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</si>
  <si>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</si>
  <si>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</si>
  <si>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</si>
  <si>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</si>
  <si>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</si>
  <si>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</si>
  <si>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</si>
  <si>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</si>
  <si>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</si>
  <si>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</si>
  <si>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</si>
  <si>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</si>
  <si>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</si>
  <si>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</si>
  <si>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</si>
  <si>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</si>
  <si>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</si>
  <si>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</si>
  <si>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</si>
  <si>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</si>
  <si>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</si>
  <si>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</si>
  <si>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</si>
  <si>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</si>
  <si>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</si>
  <si>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</si>
  <si>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</si>
  <si>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</si>
  <si>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</si>
  <si>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</si>
  <si>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</si>
  <si>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</si>
  <si>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</si>
  <si>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</si>
  <si>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</si>
  <si>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</si>
  <si>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</si>
  <si>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</si>
  <si>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</si>
  <si>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</si>
  <si>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</si>
  <si>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</si>
  <si>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</si>
  <si>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</si>
  <si>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</si>
  <si>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</si>
  <si>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</si>
  <si>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</si>
  <si>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</si>
  <si>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</si>
  <si>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</si>
  <si>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</si>
  <si>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</si>
  <si>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</si>
  <si>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</si>
  <si>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</si>
  <si>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</si>
  <si>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</si>
  <si>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</si>
  <si>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</si>
  <si>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</si>
  <si>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</si>
  <si>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</si>
  <si>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</si>
  <si>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</si>
  <si>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</si>
  <si>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</si>
  <si>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</si>
  <si>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</si>
  <si>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</si>
  <si>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</si>
  <si>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</si>
  <si>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</si>
  <si>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</si>
  <si>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</si>
  <si>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</si>
  <si>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</si>
  <si>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</si>
  <si>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</si>
  <si>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</si>
  <si>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</si>
  <si>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</si>
  <si>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</si>
  <si>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</si>
  <si>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</si>
  <si>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</si>
  <si>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</si>
  <si>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</si>
  <si>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</si>
  <si>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</si>
  <si>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</si>
  <si>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</si>
  <si>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</si>
  <si>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</si>
  <si>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</si>
  <si>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</si>
  <si>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</si>
  <si>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</si>
  <si>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</si>
  <si>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</si>
  <si>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</si>
  <si>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</si>
  <si>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</si>
  <si>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</si>
  <si>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</si>
  <si>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</si>
  <si>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</si>
  <si>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</si>
  <si>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</si>
  <si>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</si>
  <si>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</si>
  <si>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</si>
  <si>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</si>
  <si>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</si>
  <si>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</si>
  <si>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</si>
  <si>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</si>
  <si>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</si>
  <si>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</si>
  <si>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</si>
  <si>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</si>
  <si>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</si>
  <si>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</si>
  <si>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</si>
  <si>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</si>
  <si>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</si>
  <si>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</si>
  <si>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</si>
  <si>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</si>
  <si>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</si>
  <si>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</si>
  <si>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</si>
  <si>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</si>
  <si>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</si>
  <si>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</si>
  <si>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</si>
  <si>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</si>
  <si>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</si>
  <si>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</si>
  <si>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</si>
  <si>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</si>
  <si>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</si>
  <si>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</si>
  <si>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</si>
  <si>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</si>
  <si>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</si>
  <si>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</si>
  <si>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</si>
  <si>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</si>
  <si>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</si>
  <si>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</si>
  <si>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</si>
  <si>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</si>
  <si>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</si>
  <si>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</si>
  <si>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</si>
  <si>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</si>
  <si>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</si>
  <si>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</si>
  <si>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</si>
  <si>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</si>
  <si>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</si>
  <si>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</si>
  <si>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</si>
  <si>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</si>
  <si>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</si>
  <si>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</si>
  <si>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</si>
  <si>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</si>
  <si>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</si>
  <si>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</si>
  <si>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</si>
  <si>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</si>
  <si>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</si>
  <si>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</si>
  <si>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</si>
  <si>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</si>
  <si>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</si>
  <si>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</si>
  <si>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</si>
  <si>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</si>
  <si>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</si>
  <si>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</si>
  <si>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</si>
  <si>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</si>
  <si>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48                                                                                                                                                                         за 2017  год</t>
  </si>
  <si>
    <t>с 1 по 8</t>
  </si>
  <si>
    <t>кв.3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</si>
</sst>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0" fontId="37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6" borderId="7" applyNumberFormat="0" applyAlignment="0" applyProtection="0"/>
    <xf numFmtId="0" fontId="23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0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1" borderId="17" xfId="0" applyNumberFormat="1" applyFont="1" applyFill="1" applyBorder="1" applyAlignment="1">
      <alignment/>
    </xf>
    <xf numFmtId="0" fontId="4" fillId="31" borderId="24" xfId="0" applyFont="1" applyFill="1" applyBorder="1" applyAlignment="1">
      <alignment wrapText="1"/>
    </xf>
    <xf numFmtId="0" fontId="4" fillId="31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1" borderId="31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4" fillId="31" borderId="27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1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1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1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1" borderId="10" xfId="0" applyNumberFormat="1" applyFont="1" applyFill="1" applyBorder="1" applyAlignment="1">
      <alignment wrapText="1"/>
    </xf>
    <xf numFmtId="4" fontId="4" fillId="31" borderId="10" xfId="0" applyNumberFormat="1" applyFont="1" applyFill="1" applyBorder="1" applyAlignment="1">
      <alignment wrapText="1"/>
    </xf>
    <xf numFmtId="2" fontId="4" fillId="31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6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25" borderId="10" xfId="0" applyNumberFormat="1" applyFont="1" applyFill="1" applyBorder="1" applyAlignment="1">
      <alignment horizontal="center" vertical="center" wrapText="1"/>
    </xf>
    <xf numFmtId="2" fontId="4" fillId="25" borderId="15" xfId="0" applyNumberFormat="1" applyFont="1" applyFill="1" applyBorder="1" applyAlignment="1">
      <alignment horizontal="center" vertical="center" wrapText="1"/>
    </xf>
    <xf numFmtId="2" fontId="4" fillId="25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1" t="s">
        <v>186</v>
      </c>
      <c r="B1" s="121"/>
      <c r="C1" s="121"/>
      <c r="D1" s="121"/>
      <c r="E1" s="121"/>
      <c r="F1" s="121"/>
      <c r="G1" s="121"/>
      <c r="H1" s="12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32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2"/>
      <c r="E4" s="123"/>
      <c r="F4" s="12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5"/>
      <c r="E5" s="126"/>
      <c r="F5" s="12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8"/>
      <c r="E6" s="129"/>
      <c r="F6" s="130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32"/>
      <c r="F9" s="15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32"/>
      <c r="F10" s="150"/>
      <c r="G10" s="63">
        <v>37433.13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32"/>
      <c r="F11" s="150"/>
      <c r="G11" s="89">
        <v>47076.9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4" t="s">
        <v>23</v>
      </c>
      <c r="E12" s="155"/>
      <c r="F12" s="156"/>
      <c r="G12" s="90">
        <f>G13+G14+G20+G21+G22+G23+G31</f>
        <v>102011.52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9"/>
      <c r="G13" s="65">
        <v>18800.88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9"/>
      <c r="G14" s="91">
        <v>10794.12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9"/>
      <c r="G15" s="92">
        <v>10636.31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9"/>
      <c r="G16" s="93">
        <v>5763.16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9"/>
      <c r="G17" s="65">
        <v>9720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9"/>
      <c r="G18" s="14">
        <f>G10</f>
        <v>37433.13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9"/>
      <c r="G19" s="73">
        <f>G18+G15-G17</f>
        <v>38349.439999999995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5">
        <v>19510.44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9" t="s">
        <v>151</v>
      </c>
      <c r="E21" s="132"/>
      <c r="F21" s="150"/>
      <c r="G21" s="64">
        <v>16469.88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9" t="s">
        <v>152</v>
      </c>
      <c r="E22" s="132"/>
      <c r="F22" s="150"/>
      <c r="G22" s="64">
        <v>4155.48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4">
        <v>32280.72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9" t="s">
        <v>35</v>
      </c>
      <c r="E24" s="132"/>
      <c r="F24" s="150"/>
      <c r="G24" s="86">
        <f>G25+G26+G27+G28+G29+G30</f>
        <v>99777.96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v>99777.96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9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9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4" t="s">
        <v>166</v>
      </c>
      <c r="E30" s="115"/>
      <c r="F30" s="115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4" t="s">
        <v>174</v>
      </c>
      <c r="E31" s="115"/>
      <c r="F31" s="115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4" t="s">
        <v>175</v>
      </c>
      <c r="E32" s="115"/>
      <c r="F32" s="115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4" t="s">
        <v>177</v>
      </c>
      <c r="E33" s="115"/>
      <c r="F33" s="115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176</v>
      </c>
      <c r="E34" s="115"/>
      <c r="F34" s="115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9"/>
      <c r="G35" s="66">
        <f>G24+G10</f>
        <v>137211.09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9"/>
      <c r="G37" s="73">
        <f>G19</f>
        <v>38349.439999999995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4" t="s">
        <v>57</v>
      </c>
      <c r="E38" s="115"/>
      <c r="F38" s="119"/>
      <c r="G38" s="87">
        <f>G11+G12-G24</f>
        <v>49310.46000000001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09"/>
      <c r="G39" s="113"/>
      <c r="H39" s="11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9720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3.71</v>
      </c>
      <c r="F42" s="79" t="s">
        <v>136</v>
      </c>
      <c r="G42" s="60">
        <v>3810334293</v>
      </c>
      <c r="H42" s="61">
        <f>G13</f>
        <v>18800.88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19510.44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16469.88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4155.48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32280.72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9"/>
      <c r="H47" s="61">
        <f>SUM(H41:H46)</f>
        <v>100937.4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16" t="s">
        <v>74</v>
      </c>
      <c r="B53" s="117"/>
      <c r="C53" s="117"/>
      <c r="D53" s="117"/>
      <c r="E53" s="117"/>
      <c r="F53" s="117"/>
      <c r="G53" s="117"/>
      <c r="H53" s="11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-30026.459999999985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152.89556583508275</v>
      </c>
      <c r="E63" s="103">
        <f>E64/140.38</f>
        <v>171.19760649665196</v>
      </c>
      <c r="F63" s="103">
        <f>F64/14.34</f>
        <v>389.45048814504884</v>
      </c>
      <c r="G63" s="104">
        <f>G64/22.34</f>
        <v>527.8209489704566</v>
      </c>
      <c r="H63" s="105">
        <f>H64/0.99</f>
        <v>742.5757575757575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250540.79</v>
      </c>
      <c r="E64" s="65">
        <v>24032.72</v>
      </c>
      <c r="F64" s="65">
        <v>5584.72</v>
      </c>
      <c r="G64" s="72">
        <v>11791.52</v>
      </c>
      <c r="H64" s="68">
        <v>735.15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257730.21</v>
      </c>
      <c r="E65" s="65">
        <v>34887.19</v>
      </c>
      <c r="F65" s="65">
        <v>11021.17</v>
      </c>
      <c r="G65" s="69">
        <v>18474.96</v>
      </c>
      <c r="H65" s="69">
        <v>597.83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-7189.419999999984</v>
      </c>
      <c r="E66" s="76">
        <f>E64-E65</f>
        <v>-10854.470000000001</v>
      </c>
      <c r="F66" s="76">
        <f>F64-F65</f>
        <v>-5436.45</v>
      </c>
      <c r="G66" s="77">
        <f>G64-G65</f>
        <v>-6683.439999999999</v>
      </c>
      <c r="H66" s="77">
        <f>H64-H65</f>
        <v>137.31999999999994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250539</v>
      </c>
      <c r="E67" s="70">
        <v>45591.83</v>
      </c>
      <c r="F67" s="70">
        <v>9914.26</v>
      </c>
      <c r="G67" s="71">
        <v>21522.28</v>
      </c>
      <c r="H67" s="71">
        <v>734.52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-1.790000000008149</v>
      </c>
      <c r="E68" s="44">
        <f>E67-E64</f>
        <v>21559.11</v>
      </c>
      <c r="F68" s="44">
        <f>F67-F64</f>
        <v>4329.54</v>
      </c>
      <c r="G68" s="44">
        <f>G67-G64</f>
        <v>9730.759999999998</v>
      </c>
      <c r="H68" s="44">
        <f>H67-H64</f>
        <v>-0.6299999999999955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4" t="s">
        <v>145</v>
      </c>
      <c r="E70" s="145"/>
      <c r="F70" s="145"/>
      <c r="G70" s="145"/>
      <c r="H70" s="14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187</v>
      </c>
      <c r="F73" s="115"/>
      <c r="G73" s="119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9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4"/>
      <c r="F76" s="145"/>
      <c r="G76" s="146"/>
      <c r="H76" s="26">
        <f>D68+E68+F68+G68+H68</f>
        <v>35616.99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188</v>
      </c>
      <c r="F78" s="115"/>
      <c r="G78" s="119"/>
      <c r="H78" s="5">
        <v>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8" t="s">
        <v>115</v>
      </c>
      <c r="D86" s="139"/>
      <c r="E86" s="140"/>
    </row>
    <row r="87" spans="1:5" ht="18.75" customHeight="1" thickBot="1">
      <c r="A87" s="29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9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9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9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30">
        <v>6</v>
      </c>
      <c r="B91" s="31" t="s">
        <v>122</v>
      </c>
      <c r="C91" s="138" t="s">
        <v>123</v>
      </c>
      <c r="D91" s="139"/>
      <c r="E91" s="140"/>
    </row>
    <row r="94" spans="2:3" ht="15">
      <c r="B94" s="160" t="s">
        <v>178</v>
      </c>
      <c r="C94" s="160"/>
    </row>
    <row r="95" spans="2:6" ht="72">
      <c r="B95" s="94" t="s">
        <v>179</v>
      </c>
      <c r="C95" s="95" t="s">
        <v>182</v>
      </c>
      <c r="D95" s="96" t="s">
        <v>180</v>
      </c>
      <c r="E95" s="97" t="s">
        <v>181</v>
      </c>
      <c r="F95" s="98" t="s">
        <v>183</v>
      </c>
    </row>
    <row r="96" spans="2:6" ht="22.5">
      <c r="B96" s="99" t="s">
        <v>184</v>
      </c>
      <c r="C96" s="100">
        <v>180.96</v>
      </c>
      <c r="D96" s="100">
        <v>1050.27</v>
      </c>
      <c r="E96" s="101">
        <v>1039.04</v>
      </c>
      <c r="F96" s="102">
        <f>C96+E96</f>
        <v>1220</v>
      </c>
    </row>
    <row r="97" spans="2:6" ht="22.5">
      <c r="B97" s="99" t="s">
        <v>185</v>
      </c>
      <c r="C97" s="100">
        <v>162.97</v>
      </c>
      <c r="D97" s="100">
        <v>1195.4</v>
      </c>
      <c r="E97" s="101">
        <v>1070.67</v>
      </c>
      <c r="F97" s="102">
        <f>C97+E97</f>
        <v>1233.64</v>
      </c>
    </row>
  </sheetData>
  <sheetProtection/>
  <mergeCells count="70"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2018-03-14T01:24:25Z</dcterms:modified>
  <cp:category/>
  <cp:version/>
  <cp:contentType/>
  <cp:contentStatus/>
</cp:coreProperties>
</file>