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'2.8.'!$A$1:$H$101</definedName>
  </definedNames>
  <calcPr fullCalcOnLoad="1"/>
</workbook>
</file>

<file path=xl/sharedStrings.xml><?xml version="1.0" encoding="utf-8"?>
<sst xmlns="http://schemas.openxmlformats.org/spreadsheetml/2006/main" count="309" uniqueCount="204">
  <si>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</si>
  <si>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</si>
  <si>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</si>
  <si>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</si>
  <si>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</si>
  <si>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</si>
  <si>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</si>
  <si>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</si>
  <si>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</si>
  <si>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</si>
  <si>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</si>
  <si>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</si>
  <si>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</si>
  <si>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</si>
  <si>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</si>
  <si>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</si>
  <si>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</si>
  <si>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</si>
  <si>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</si>
  <si>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</si>
  <si>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</si>
  <si>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</si>
  <si>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</si>
  <si>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</si>
  <si>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</si>
  <si>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</si>
  <si>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</si>
  <si>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</si>
  <si>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</si>
  <si>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</si>
  <si>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</si>
  <si>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</si>
  <si>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</si>
  <si>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</si>
  <si>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</si>
  <si>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</si>
  <si>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</si>
  <si>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</si>
  <si>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</si>
  <si>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</si>
  <si>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</si>
  <si>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</si>
  <si>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</si>
  <si>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</si>
  <si>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</si>
  <si>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</si>
  <si>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</si>
  <si>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</si>
  <si>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</si>
  <si>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</si>
  <si>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</si>
  <si>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</si>
  <si>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</si>
  <si>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</si>
  <si>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</si>
  <si>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</si>
  <si>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</si>
  <si>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</si>
  <si>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</si>
  <si>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</si>
  <si>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</si>
  <si>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</si>
  <si>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</si>
  <si>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</si>
  <si>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</si>
  <si>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</si>
  <si>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</si>
  <si>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</si>
  <si>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</si>
  <si>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</si>
  <si>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</si>
  <si>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</si>
  <si>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</si>
  <si>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</si>
  <si>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</si>
  <si>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</si>
  <si>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</si>
  <si>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</si>
  <si>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</si>
  <si>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</si>
  <si>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</si>
  <si>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</si>
  <si>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</si>
  <si>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</si>
  <si>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</si>
  <si>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</si>
  <si>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</si>
  <si>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</si>
  <si>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</si>
  <si>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</si>
  <si>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</si>
  <si>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</si>
  <si>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</si>
  <si>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</si>
  <si>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</si>
  <si>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</si>
  <si>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</si>
  <si>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</si>
  <si>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</si>
  <si>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</si>
  <si>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</si>
  <si>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</si>
  <si>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</si>
  <si>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</si>
  <si>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</si>
  <si>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</si>
  <si>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</si>
  <si>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</si>
  <si>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</si>
  <si>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</si>
  <si>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</si>
  <si>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</si>
  <si>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</si>
  <si>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</si>
  <si>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</si>
  <si>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</si>
  <si>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</si>
  <si>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</si>
  <si>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</si>
  <si>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</si>
  <si>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</si>
  <si>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</si>
  <si>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</si>
  <si>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</si>
  <si>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</si>
  <si>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</si>
  <si>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</si>
  <si>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</si>
  <si>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</si>
  <si>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</si>
  <si>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</si>
  <si>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</si>
  <si>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</si>
  <si>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</si>
  <si>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</si>
  <si>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</si>
  <si>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</si>
  <si>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</si>
  <si>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</si>
  <si>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</si>
  <si>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</si>
  <si>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</si>
  <si>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</si>
  <si>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</si>
  <si>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</si>
  <si>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</si>
  <si>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</si>
  <si>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</si>
  <si>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</si>
  <si>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</si>
  <si>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</si>
  <si>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</si>
  <si>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</si>
  <si>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</si>
  <si>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</si>
  <si>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</si>
  <si>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</si>
  <si>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</si>
  <si>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</si>
  <si>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</si>
  <si>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</si>
  <si>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</si>
  <si>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</si>
  <si>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</si>
  <si>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</si>
  <si>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</si>
  <si>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</si>
  <si>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</si>
  <si>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</si>
  <si>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</si>
  <si>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</si>
  <si>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</si>
  <si>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</si>
  <si>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</si>
  <si>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</si>
  <si>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</si>
  <si>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</si>
  <si>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</si>
  <si>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</si>
  <si>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</si>
  <si>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</si>
  <si>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</si>
  <si>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</si>
  <si>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</si>
  <si>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</si>
  <si>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</si>
  <si>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</si>
  <si>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</si>
  <si>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</si>
  <si>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</si>
  <si>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</si>
  <si>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</si>
  <si>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</si>
  <si>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</si>
  <si>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</si>
  <si>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</si>
  <si>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</si>
  <si>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39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</si>
  <si>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</si>
  <si>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</si>
  <si>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</si>
  <si>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</si>
  <si>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8</t>
  </si>
  <si>
    <t>кв.1,7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</si>
</sst>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50" fillId="0" borderId="37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0" fillId="0" borderId="37" xfId="0" applyFont="1" applyBorder="1" applyAlignment="1">
      <alignment horizontal="center" vertical="center" wrapText="1"/>
    </xf>
    <xf numFmtId="0" fontId="51" fillId="0" borderId="37" xfId="0" applyFont="1" applyFill="1" applyBorder="1" applyAlignment="1">
      <alignment vertical="top" wrapText="1"/>
    </xf>
    <xf numFmtId="0" fontId="0" fillId="35" borderId="37" xfId="0" applyFill="1" applyBorder="1" applyAlignment="1">
      <alignment wrapText="1"/>
    </xf>
    <xf numFmtId="0" fontId="0" fillId="35" borderId="37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52" fillId="0" borderId="46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&#1058;&#1086;&#1085;&#1082;&#1086;&#1085;&#1086;&#1075;&#1072;%20&#1046;&#1069;&#1059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18">
          <cell r="Z218">
            <v>76.03</v>
          </cell>
        </row>
        <row r="221">
          <cell r="Z221">
            <v>5953.000000000003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0" t="s">
        <v>197</v>
      </c>
      <c r="B1" s="150"/>
      <c r="C1" s="150"/>
      <c r="D1" s="150"/>
      <c r="E1" s="150"/>
      <c r="F1" s="150"/>
      <c r="G1" s="150"/>
      <c r="H1" s="15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60"/>
      <c r="E3" s="125"/>
      <c r="F3" s="16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1"/>
      <c r="E4" s="152"/>
      <c r="F4" s="153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4"/>
      <c r="E5" s="155"/>
      <c r="F5" s="156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7"/>
      <c r="E6" s="158"/>
      <c r="F6" s="159"/>
      <c r="G6" s="36">
        <v>43100</v>
      </c>
      <c r="H6" s="5"/>
    </row>
    <row r="7" spans="1:8" ht="38.25" customHeight="1" thickBot="1">
      <c r="A7" s="165" t="s">
        <v>13</v>
      </c>
      <c r="B7" s="145"/>
      <c r="C7" s="145"/>
      <c r="D7" s="166"/>
      <c r="E7" s="166"/>
      <c r="F7" s="166"/>
      <c r="G7" s="145"/>
      <c r="H7" s="146"/>
    </row>
    <row r="8" spans="1:8" ht="33" customHeight="1" thickBot="1">
      <c r="A8" s="40" t="s">
        <v>0</v>
      </c>
      <c r="B8" s="39" t="s">
        <v>1</v>
      </c>
      <c r="C8" s="41" t="s">
        <v>2</v>
      </c>
      <c r="D8" s="162" t="s">
        <v>3</v>
      </c>
      <c r="E8" s="163"/>
      <c r="F8" s="16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4" t="s">
        <v>15</v>
      </c>
      <c r="E9" s="125"/>
      <c r="F9" s="126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4" t="s">
        <v>18</v>
      </c>
      <c r="E10" s="125"/>
      <c r="F10" s="126"/>
      <c r="G10" s="63">
        <v>22009.37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4" t="s">
        <v>20</v>
      </c>
      <c r="E11" s="125"/>
      <c r="F11" s="126"/>
      <c r="G11" s="89">
        <v>46221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7" t="s">
        <v>23</v>
      </c>
      <c r="E12" s="128"/>
      <c r="F12" s="129"/>
      <c r="G12" s="90">
        <f>G13+G14+G20+G21+G22+G23+G31</f>
        <v>200378.40000000002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5">
        <v>161424.38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91">
        <v>8255.64</v>
      </c>
      <c r="H14" s="5"/>
    </row>
    <row r="15" spans="1:8" ht="26.25" customHeight="1" thickBot="1">
      <c r="A15" s="4"/>
      <c r="B15" s="6"/>
      <c r="C15" s="3" t="s">
        <v>16</v>
      </c>
      <c r="D15" s="130" t="s">
        <v>156</v>
      </c>
      <c r="E15" s="131"/>
      <c r="F15" s="132"/>
      <c r="G15" s="92">
        <v>6391</v>
      </c>
      <c r="H15" s="5"/>
    </row>
    <row r="16" spans="1:8" ht="13.5" customHeight="1" thickBot="1">
      <c r="A16" s="4"/>
      <c r="B16" s="6"/>
      <c r="C16" s="3" t="s">
        <v>16</v>
      </c>
      <c r="D16" s="130" t="s">
        <v>157</v>
      </c>
      <c r="E16" s="131"/>
      <c r="F16" s="132"/>
      <c r="G16" s="93">
        <f>7197+G14-G15</f>
        <v>9061.64</v>
      </c>
      <c r="H16" s="49"/>
    </row>
    <row r="17" spans="1:8" ht="13.5" customHeight="1" thickBot="1">
      <c r="A17" s="4"/>
      <c r="B17" s="6"/>
      <c r="C17" s="3" t="s">
        <v>16</v>
      </c>
      <c r="D17" s="130" t="s">
        <v>158</v>
      </c>
      <c r="E17" s="131"/>
      <c r="F17" s="132"/>
      <c r="G17" s="65">
        <v>7011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4">
        <f>G10</f>
        <v>22009.37</v>
      </c>
      <c r="H18" s="5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73">
        <f>G18+G15-G17</f>
        <v>21389.37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3" t="s">
        <v>32</v>
      </c>
      <c r="E20" s="134"/>
      <c r="F20" s="135"/>
      <c r="G20" s="65">
        <v>14922.72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4" t="s">
        <v>151</v>
      </c>
      <c r="E21" s="125"/>
      <c r="F21" s="126"/>
      <c r="G21" s="64">
        <v>12597.12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4" t="s">
        <v>152</v>
      </c>
      <c r="E22" s="125"/>
      <c r="F22" s="126"/>
      <c r="G22" s="64">
        <v>3178.54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4" t="s">
        <v>35</v>
      </c>
      <c r="E24" s="125"/>
      <c r="F24" s="126"/>
      <c r="G24" s="86">
        <f>G25+G26+G27+G28+G29+G30</f>
        <v>65994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7" t="s">
        <v>38</v>
      </c>
      <c r="E25" s="128"/>
      <c r="F25" s="129"/>
      <c r="G25" s="81">
        <v>65994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0" t="s">
        <v>41</v>
      </c>
      <c r="E26" s="131"/>
      <c r="F26" s="132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0" t="s">
        <v>44</v>
      </c>
      <c r="E27" s="131"/>
      <c r="F27" s="132"/>
      <c r="G27" s="81"/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0" t="s">
        <v>47</v>
      </c>
      <c r="E28" s="131"/>
      <c r="F28" s="132"/>
      <c r="G28" s="95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0" t="s">
        <v>124</v>
      </c>
      <c r="E29" s="131"/>
      <c r="F29" s="132"/>
      <c r="G29" s="70"/>
      <c r="H29" s="82"/>
      <c r="I29" s="78"/>
    </row>
    <row r="30" spans="1:9" ht="13.5" customHeight="1" thickBot="1">
      <c r="A30" s="4"/>
      <c r="B30" s="13"/>
      <c r="C30" s="3"/>
      <c r="D30" s="130" t="s">
        <v>166</v>
      </c>
      <c r="E30" s="131"/>
      <c r="F30" s="131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30" t="s">
        <v>174</v>
      </c>
      <c r="E31" s="131"/>
      <c r="F31" s="131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30" t="s">
        <v>175</v>
      </c>
      <c r="E32" s="131"/>
      <c r="F32" s="131"/>
      <c r="G32" s="84">
        <v>0</v>
      </c>
      <c r="H32" s="83"/>
      <c r="I32" s="94"/>
      <c r="J32" t="s">
        <v>173</v>
      </c>
    </row>
    <row r="33" spans="1:9" ht="13.5" customHeight="1" thickBot="1">
      <c r="A33" s="4"/>
      <c r="B33" s="13"/>
      <c r="C33" s="3"/>
      <c r="D33" s="130" t="s">
        <v>177</v>
      </c>
      <c r="E33" s="131"/>
      <c r="F33" s="131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30" t="s">
        <v>176</v>
      </c>
      <c r="E34" s="131"/>
      <c r="F34" s="131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30" t="s">
        <v>51</v>
      </c>
      <c r="E35" s="131"/>
      <c r="F35" s="132"/>
      <c r="G35" s="66">
        <f>G24+G10</f>
        <v>88003.37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0" t="s">
        <v>53</v>
      </c>
      <c r="E36" s="131"/>
      <c r="F36" s="132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0" t="s">
        <v>55</v>
      </c>
      <c r="E37" s="131"/>
      <c r="F37" s="132"/>
      <c r="G37" s="73">
        <f>G19</f>
        <v>21389.37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30" t="s">
        <v>57</v>
      </c>
      <c r="E38" s="131"/>
      <c r="F38" s="132"/>
      <c r="G38" s="87">
        <f>G11+G12-G24</f>
        <v>180605.40000000002</v>
      </c>
      <c r="H38" s="49"/>
    </row>
    <row r="39" spans="1:8" ht="38.25" customHeight="1" thickBot="1">
      <c r="A39" s="143" t="s">
        <v>58</v>
      </c>
      <c r="B39" s="144"/>
      <c r="C39" s="144"/>
      <c r="D39" s="144"/>
      <c r="E39" s="144"/>
      <c r="F39" s="145"/>
      <c r="G39" s="144"/>
      <c r="H39" s="146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7011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4.16</v>
      </c>
      <c r="F42" s="79" t="s">
        <v>136</v>
      </c>
      <c r="G42" s="60">
        <v>3810334293</v>
      </c>
      <c r="H42" s="61">
        <f>G13</f>
        <v>161424.38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14922.72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12597.12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3178.54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3"/>
      <c r="G47" s="132"/>
      <c r="H47" s="61">
        <f>SUM(H41:H46)</f>
        <v>199133.76</v>
      </c>
    </row>
    <row r="48" spans="1:8" ht="19.5" customHeight="1" thickBot="1">
      <c r="A48" s="143" t="s">
        <v>64</v>
      </c>
      <c r="B48" s="144"/>
      <c r="C48" s="144"/>
      <c r="D48" s="144"/>
      <c r="E48" s="144"/>
      <c r="F48" s="144"/>
      <c r="G48" s="144"/>
      <c r="H48" s="17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36" t="s">
        <v>141</v>
      </c>
      <c r="E49" s="13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36" t="s">
        <v>69</v>
      </c>
      <c r="E50" s="13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36" t="s">
        <v>71</v>
      </c>
      <c r="E51" s="13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36" t="s">
        <v>73</v>
      </c>
      <c r="E52" s="137"/>
      <c r="F52" s="56">
        <v>0</v>
      </c>
      <c r="G52" s="51"/>
      <c r="H52" s="49"/>
    </row>
    <row r="53" spans="1:8" ht="18.75" customHeight="1" thickBot="1">
      <c r="A53" s="167" t="s">
        <v>74</v>
      </c>
      <c r="B53" s="168"/>
      <c r="C53" s="168"/>
      <c r="D53" s="168"/>
      <c r="E53" s="168"/>
      <c r="F53" s="168"/>
      <c r="G53" s="168"/>
      <c r="H53" s="16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36" t="s">
        <v>15</v>
      </c>
      <c r="E54" s="13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36" t="s">
        <v>18</v>
      </c>
      <c r="E55" s="13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36" t="s">
        <v>20</v>
      </c>
      <c r="E56" s="13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36" t="s">
        <v>53</v>
      </c>
      <c r="E57" s="13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36" t="s">
        <v>55</v>
      </c>
      <c r="E58" s="13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32354.179999999986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12">
        <f>D64/1638.64</f>
        <v>108.07254796660645</v>
      </c>
      <c r="E63" s="112">
        <f>E64/140.38</f>
        <v>190.47585126086338</v>
      </c>
      <c r="F63" s="112">
        <f>F64/14.34</f>
        <v>698.1847977684797</v>
      </c>
      <c r="G63" s="113">
        <f>G64/22.34</f>
        <v>457.0725156669651</v>
      </c>
      <c r="H63" s="114">
        <f>H64/0.99</f>
        <v>409.0909090909091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177092</v>
      </c>
      <c r="E64" s="65">
        <v>26739</v>
      </c>
      <c r="F64" s="65">
        <v>10011.97</v>
      </c>
      <c r="G64" s="72">
        <v>10211</v>
      </c>
      <c r="H64" s="68">
        <v>405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154333.76</v>
      </c>
      <c r="E65" s="65">
        <v>20966</v>
      </c>
      <c r="F65" s="65">
        <f>'[1]Report'!$Z$218+'[1]Report'!$Z$221</f>
        <v>6029.0300000000025</v>
      </c>
      <c r="G65" s="69">
        <v>10523</v>
      </c>
      <c r="H65" s="69">
        <v>253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22758.23999999999</v>
      </c>
      <c r="E66" s="76">
        <f>E64-E65</f>
        <v>5773</v>
      </c>
      <c r="F66" s="76">
        <f>F64-F65</f>
        <v>3982.939999999997</v>
      </c>
      <c r="G66" s="77">
        <f>G64-G65</f>
        <v>-312</v>
      </c>
      <c r="H66" s="77">
        <f>H64-H65</f>
        <v>152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177092</v>
      </c>
      <c r="E67" s="70">
        <v>36049</v>
      </c>
      <c r="F67" s="71">
        <v>11889.58</v>
      </c>
      <c r="G67" s="71">
        <v>11303.21</v>
      </c>
      <c r="H67" s="71">
        <v>405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9310</v>
      </c>
      <c r="F68" s="44">
        <f>F67-F64</f>
        <v>1877.6100000000006</v>
      </c>
      <c r="G68" s="44">
        <f>G67-G64</f>
        <v>1092.2099999999991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76" t="s">
        <v>145</v>
      </c>
      <c r="E69" s="177"/>
      <c r="F69" s="177"/>
      <c r="G69" s="177"/>
      <c r="H69" s="178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70" t="s">
        <v>145</v>
      </c>
      <c r="E70" s="171"/>
      <c r="F70" s="171"/>
      <c r="G70" s="171"/>
      <c r="H70" s="17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3" t="s">
        <v>101</v>
      </c>
      <c r="B72" s="144"/>
      <c r="C72" s="144"/>
      <c r="D72" s="144"/>
      <c r="E72" s="144"/>
      <c r="F72" s="144"/>
      <c r="G72" s="144"/>
      <c r="H72" s="17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30" t="s">
        <v>202</v>
      </c>
      <c r="F73" s="131"/>
      <c r="G73" s="132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30"/>
      <c r="F74" s="131"/>
      <c r="G74" s="132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30"/>
      <c r="F75" s="131"/>
      <c r="G75" s="132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70"/>
      <c r="F76" s="171"/>
      <c r="G76" s="172"/>
      <c r="H76" s="26">
        <f>D68+E68+F68+G68+H68</f>
        <v>12279.82</v>
      </c>
    </row>
    <row r="77" spans="1:8" ht="25.5" customHeight="1" thickBot="1">
      <c r="A77" s="143" t="s">
        <v>107</v>
      </c>
      <c r="B77" s="144"/>
      <c r="C77" s="144"/>
      <c r="D77" s="144"/>
      <c r="E77" s="144"/>
      <c r="F77" s="144"/>
      <c r="G77" s="144"/>
      <c r="H77" s="17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30" t="s">
        <v>203</v>
      </c>
      <c r="F78" s="131"/>
      <c r="G78" s="132"/>
      <c r="H78" s="5">
        <v>2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83"/>
      <c r="F79" s="184"/>
      <c r="G79" s="18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80" t="s">
        <v>167</v>
      </c>
      <c r="F80" s="181"/>
      <c r="G80" s="181"/>
      <c r="H80" s="182"/>
    </row>
    <row r="81" ht="12.75">
      <c r="A81" s="1"/>
    </row>
    <row r="82" ht="12.75">
      <c r="A82" s="1"/>
    </row>
    <row r="83" spans="1:8" ht="38.25" customHeight="1">
      <c r="A83" s="179" t="s">
        <v>172</v>
      </c>
      <c r="B83" s="179"/>
      <c r="C83" s="179"/>
      <c r="D83" s="179"/>
      <c r="E83" s="179"/>
      <c r="F83" s="179"/>
      <c r="G83" s="179"/>
      <c r="H83" s="17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7" t="s">
        <v>115</v>
      </c>
      <c r="D86" s="148"/>
      <c r="E86" s="149"/>
    </row>
    <row r="87" spans="1:5" ht="18.75" customHeight="1" thickBot="1">
      <c r="A87" s="29">
        <v>2</v>
      </c>
      <c r="B87" s="4" t="s">
        <v>116</v>
      </c>
      <c r="C87" s="147" t="s">
        <v>117</v>
      </c>
      <c r="D87" s="148"/>
      <c r="E87" s="149"/>
    </row>
    <row r="88" spans="1:5" ht="16.5" customHeight="1" thickBot="1">
      <c r="A88" s="29">
        <v>3</v>
      </c>
      <c r="B88" s="4" t="s">
        <v>118</v>
      </c>
      <c r="C88" s="147" t="s">
        <v>119</v>
      </c>
      <c r="D88" s="148"/>
      <c r="E88" s="149"/>
    </row>
    <row r="89" spans="1:5" ht="13.5" thickBot="1">
      <c r="A89" s="29">
        <v>4</v>
      </c>
      <c r="B89" s="4" t="s">
        <v>16</v>
      </c>
      <c r="C89" s="147" t="s">
        <v>120</v>
      </c>
      <c r="D89" s="148"/>
      <c r="E89" s="149"/>
    </row>
    <row r="90" spans="1:5" ht="24" customHeight="1" thickBot="1">
      <c r="A90" s="29">
        <v>5</v>
      </c>
      <c r="B90" s="4" t="s">
        <v>86</v>
      </c>
      <c r="C90" s="147" t="s">
        <v>121</v>
      </c>
      <c r="D90" s="148"/>
      <c r="E90" s="149"/>
    </row>
    <row r="91" spans="1:5" ht="21" customHeight="1" thickBot="1">
      <c r="A91" s="30">
        <v>6</v>
      </c>
      <c r="B91" s="31" t="s">
        <v>122</v>
      </c>
      <c r="C91" s="147" t="s">
        <v>123</v>
      </c>
      <c r="D91" s="148"/>
      <c r="E91" s="149"/>
    </row>
    <row r="94" spans="2:3" ht="15">
      <c r="B94" s="175" t="s">
        <v>193</v>
      </c>
      <c r="C94" s="175"/>
    </row>
    <row r="95" spans="2:6" ht="72">
      <c r="B95" s="115" t="s">
        <v>194</v>
      </c>
      <c r="C95" s="116" t="s">
        <v>198</v>
      </c>
      <c r="D95" s="117" t="s">
        <v>195</v>
      </c>
      <c r="E95" s="118" t="s">
        <v>196</v>
      </c>
      <c r="F95" s="119" t="s">
        <v>199</v>
      </c>
    </row>
    <row r="96" spans="2:6" ht="22.5">
      <c r="B96" s="120" t="s">
        <v>200</v>
      </c>
      <c r="C96" s="121">
        <v>246.52</v>
      </c>
      <c r="D96" s="121">
        <v>4212.27</v>
      </c>
      <c r="E96" s="122">
        <v>3064</v>
      </c>
      <c r="F96" s="123">
        <f>C96+E96</f>
        <v>3310.52</v>
      </c>
    </row>
    <row r="97" spans="2:6" ht="22.5">
      <c r="B97" s="120" t="s">
        <v>201</v>
      </c>
      <c r="C97" s="121">
        <v>132.19</v>
      </c>
      <c r="D97" s="121">
        <v>2340</v>
      </c>
      <c r="E97" s="122">
        <v>1387.41</v>
      </c>
      <c r="F97" s="123">
        <f>C97+E97</f>
        <v>1519.6000000000001</v>
      </c>
    </row>
  </sheetData>
  <sheetProtection/>
  <mergeCells count="70">
    <mergeCell ref="B94:C94"/>
    <mergeCell ref="A72:H72"/>
    <mergeCell ref="D70:H70"/>
    <mergeCell ref="D69:H69"/>
    <mergeCell ref="D27:F27"/>
    <mergeCell ref="A83:H83"/>
    <mergeCell ref="E80:H80"/>
    <mergeCell ref="E79:G79"/>
    <mergeCell ref="E78:G78"/>
    <mergeCell ref="A77:H77"/>
    <mergeCell ref="E76:G76"/>
    <mergeCell ref="E75:G75"/>
    <mergeCell ref="E74:G74"/>
    <mergeCell ref="E73:G73"/>
    <mergeCell ref="F47:G47"/>
    <mergeCell ref="D56:E56"/>
    <mergeCell ref="D52:E52"/>
    <mergeCell ref="A48:H48"/>
    <mergeCell ref="D54:E54"/>
    <mergeCell ref="D55:E55"/>
    <mergeCell ref="D57:E57"/>
    <mergeCell ref="D31:F31"/>
    <mergeCell ref="D34:F34"/>
    <mergeCell ref="D32:F32"/>
    <mergeCell ref="A53:H53"/>
    <mergeCell ref="D36:F36"/>
    <mergeCell ref="D37:F37"/>
    <mergeCell ref="D50:E50"/>
    <mergeCell ref="D38:F38"/>
    <mergeCell ref="A1:H1"/>
    <mergeCell ref="D4:F4"/>
    <mergeCell ref="D5:F5"/>
    <mergeCell ref="D6:F6"/>
    <mergeCell ref="D3:F3"/>
    <mergeCell ref="D8:F8"/>
    <mergeCell ref="A7:H7"/>
    <mergeCell ref="C91:E91"/>
    <mergeCell ref="C86:E86"/>
    <mergeCell ref="C87:E87"/>
    <mergeCell ref="C88:E88"/>
    <mergeCell ref="C89:E89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A39:H39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6" t="s">
        <v>178</v>
      </c>
      <c r="C1" s="96"/>
      <c r="D1" s="103"/>
      <c r="E1" s="103"/>
      <c r="F1" s="103"/>
    </row>
    <row r="2" spans="2:6" ht="12.75">
      <c r="B2" s="96" t="s">
        <v>179</v>
      </c>
      <c r="C2" s="96"/>
      <c r="D2" s="103"/>
      <c r="E2" s="103"/>
      <c r="F2" s="103"/>
    </row>
    <row r="3" spans="2:6" ht="12.75">
      <c r="B3" s="97"/>
      <c r="C3" s="97"/>
      <c r="D3" s="104"/>
      <c r="E3" s="104"/>
      <c r="F3" s="104"/>
    </row>
    <row r="4" spans="2:6" ht="51">
      <c r="B4" s="97" t="s">
        <v>180</v>
      </c>
      <c r="C4" s="97"/>
      <c r="D4" s="104"/>
      <c r="E4" s="104"/>
      <c r="F4" s="104"/>
    </row>
    <row r="5" spans="2:6" ht="12.75">
      <c r="B5" s="97"/>
      <c r="C5" s="97"/>
      <c r="D5" s="104"/>
      <c r="E5" s="104"/>
      <c r="F5" s="104"/>
    </row>
    <row r="6" spans="2:6" ht="25.5">
      <c r="B6" s="96" t="s">
        <v>181</v>
      </c>
      <c r="C6" s="96"/>
      <c r="D6" s="103"/>
      <c r="E6" s="103" t="s">
        <v>182</v>
      </c>
      <c r="F6" s="103" t="s">
        <v>183</v>
      </c>
    </row>
    <row r="7" spans="2:6" ht="13.5" thickBot="1">
      <c r="B7" s="97"/>
      <c r="C7" s="97"/>
      <c r="D7" s="104"/>
      <c r="E7" s="104"/>
      <c r="F7" s="104"/>
    </row>
    <row r="8" spans="2:6" ht="51">
      <c r="B8" s="98" t="s">
        <v>184</v>
      </c>
      <c r="C8" s="99"/>
      <c r="D8" s="105"/>
      <c r="E8" s="105">
        <v>25</v>
      </c>
      <c r="F8" s="106"/>
    </row>
    <row r="9" spans="2:6" ht="12.75">
      <c r="B9" s="100"/>
      <c r="C9" s="97"/>
      <c r="D9" s="104"/>
      <c r="E9" s="107" t="s">
        <v>185</v>
      </c>
      <c r="F9" s="108" t="s">
        <v>192</v>
      </c>
    </row>
    <row r="10" spans="2:6" ht="12.75">
      <c r="B10" s="100"/>
      <c r="C10" s="97"/>
      <c r="D10" s="104"/>
      <c r="E10" s="107" t="s">
        <v>186</v>
      </c>
      <c r="F10" s="108"/>
    </row>
    <row r="11" spans="2:6" ht="12.75">
      <c r="B11" s="100"/>
      <c r="C11" s="97"/>
      <c r="D11" s="104"/>
      <c r="E11" s="107" t="s">
        <v>187</v>
      </c>
      <c r="F11" s="108"/>
    </row>
    <row r="12" spans="2:6" ht="12.75">
      <c r="B12" s="100"/>
      <c r="C12" s="97"/>
      <c r="D12" s="104"/>
      <c r="E12" s="107" t="s">
        <v>188</v>
      </c>
      <c r="F12" s="108"/>
    </row>
    <row r="13" spans="2:6" ht="12.75">
      <c r="B13" s="100"/>
      <c r="C13" s="97"/>
      <c r="D13" s="104"/>
      <c r="E13" s="107" t="s">
        <v>189</v>
      </c>
      <c r="F13" s="108"/>
    </row>
    <row r="14" spans="2:6" ht="12.75">
      <c r="B14" s="100"/>
      <c r="C14" s="97"/>
      <c r="D14" s="104"/>
      <c r="E14" s="107" t="s">
        <v>190</v>
      </c>
      <c r="F14" s="108"/>
    </row>
    <row r="15" spans="2:6" ht="13.5" thickBot="1">
      <c r="B15" s="101"/>
      <c r="C15" s="102"/>
      <c r="D15" s="109"/>
      <c r="E15" s="110" t="s">
        <v>191</v>
      </c>
      <c r="F15" s="111"/>
    </row>
    <row r="16" spans="2:6" ht="12.75">
      <c r="B16" s="97"/>
      <c r="C16" s="97"/>
      <c r="D16" s="104"/>
      <c r="E16" s="104"/>
      <c r="F16" s="104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2018-03-13T03:47:01Z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