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<sst xmlns="http://schemas.openxmlformats.org/spreadsheetml/2006/main" count="285" uniqueCount="180">
  <si>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</si>
  <si>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</si>
  <si>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</si>
  <si>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</si>
  <si>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</si>
  <si>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</si>
  <si>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</si>
  <si>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</si>
  <si>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</si>
  <si>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</si>
  <si>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</si>
  <si>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</si>
  <si>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</si>
  <si>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</si>
  <si>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</si>
  <si>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</si>
  <si>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</si>
  <si>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</si>
  <si>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</si>
  <si>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</si>
  <si>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</si>
  <si>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</si>
  <si>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</si>
  <si>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</si>
  <si>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</si>
  <si>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</si>
  <si>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</si>
  <si>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</si>
  <si>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</si>
  <si>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</si>
  <si>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</si>
  <si>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</si>
  <si>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</si>
  <si>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</si>
  <si>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</si>
  <si>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</si>
  <si>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</si>
  <si>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</si>
  <si>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</si>
  <si>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</si>
  <si>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</si>
  <si>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</si>
  <si>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</si>
  <si>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</si>
  <si>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</si>
  <si>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</si>
  <si>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</si>
  <si>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</si>
  <si>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</si>
  <si>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</si>
  <si>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</si>
  <si>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</si>
  <si>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</si>
  <si>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</si>
  <si>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</si>
  <si>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</si>
  <si>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</si>
  <si>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</si>
  <si>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</si>
  <si>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</si>
  <si>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</si>
  <si>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</si>
  <si>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</si>
  <si>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</si>
  <si>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</si>
  <si>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</si>
  <si>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</si>
  <si>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</si>
  <si>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</si>
  <si>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</si>
  <si>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</si>
  <si>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</si>
  <si>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</si>
  <si>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</si>
  <si>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</si>
  <si>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</si>
  <si>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</si>
  <si>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</si>
  <si>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</si>
  <si>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</si>
  <si>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</si>
  <si>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</si>
  <si>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</si>
  <si>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</si>
  <si>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</si>
  <si>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</si>
  <si>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</si>
  <si>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</si>
  <si>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</si>
  <si>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</si>
  <si>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</si>
  <si>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</si>
  <si>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</si>
  <si>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</si>
  <si>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</si>
  <si>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</si>
  <si>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</si>
  <si>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</si>
  <si>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</si>
  <si>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</si>
  <si>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</si>
  <si>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</si>
  <si>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</si>
  <si>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</si>
  <si>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</si>
  <si>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</si>
  <si>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</si>
  <si>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</si>
  <si>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</si>
  <si>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</si>
  <si>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</si>
  <si>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</si>
  <si>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</si>
  <si>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</si>
  <si>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</si>
  <si>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</si>
  <si>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</si>
  <si>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</si>
  <si>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</si>
  <si>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</si>
  <si>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</si>
  <si>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</si>
  <si>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</si>
  <si>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</si>
  <si>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</si>
  <si>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</si>
  <si>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</si>
  <si>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</si>
  <si>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</si>
  <si>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</si>
  <si>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</si>
  <si>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</si>
  <si>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</si>
  <si>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</si>
  <si>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</si>
  <si>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</si>
  <si>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</si>
  <si>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</si>
  <si>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</si>
  <si>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</si>
  <si>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</si>
  <si>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</si>
  <si>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</si>
  <si>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</si>
  <si>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</si>
  <si>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</si>
  <si>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</si>
  <si>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</si>
  <si>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</si>
  <si>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</si>
  <si>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</si>
  <si>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</si>
  <si>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</si>
  <si>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</si>
  <si>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</si>
  <si>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</si>
  <si>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</si>
  <si>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</si>
  <si>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</si>
  <si>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</si>
  <si>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</si>
  <si>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</si>
  <si>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</si>
  <si>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</si>
  <si>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</si>
  <si>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</si>
  <si>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</si>
  <si>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</si>
  <si>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</si>
  <si>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</si>
  <si>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</si>
  <si>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</si>
  <si>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</si>
  <si>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</si>
  <si>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</si>
  <si>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</si>
  <si>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</si>
  <si>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</si>
  <si>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КУПРИНА, д. 52                                                                                                                                                                         за 2016  год</t>
  </si>
  <si>
    <t>кв. с 1 по 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</si>
</sst>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93">
          <cell r="U293">
            <v>-3.65</v>
          </cell>
          <cell r="X293">
            <v>299.40999999999997</v>
          </cell>
          <cell r="Z293">
            <v>323.66</v>
          </cell>
        </row>
        <row r="294">
          <cell r="U294">
            <v>-96.69</v>
          </cell>
          <cell r="Z294">
            <v>418.65000000000003</v>
          </cell>
        </row>
        <row r="295">
          <cell r="U295">
            <v>-32.74</v>
          </cell>
          <cell r="Z295">
            <v>141.89</v>
          </cell>
        </row>
        <row r="296">
          <cell r="U296">
            <v>-2079.1200000000003</v>
          </cell>
          <cell r="X296">
            <v>8024.960000000001</v>
          </cell>
          <cell r="Z296">
            <v>7013.960000000001</v>
          </cell>
        </row>
        <row r="297">
          <cell r="S297">
            <v>1008.19</v>
          </cell>
          <cell r="X297">
            <v>2975.2800000000007</v>
          </cell>
          <cell r="Z297">
            <v>2320.0600000000004</v>
          </cell>
        </row>
        <row r="298">
          <cell r="S298">
            <v>6325.219999999999</v>
          </cell>
          <cell r="X298">
            <v>19524.420000000002</v>
          </cell>
          <cell r="Z298">
            <v>14714.959999999997</v>
          </cell>
        </row>
        <row r="299">
          <cell r="U299">
            <v>1302.6</v>
          </cell>
          <cell r="Z299">
            <v>-1759.9900000000002</v>
          </cell>
        </row>
        <row r="300">
          <cell r="U300">
            <v>2.3100000000000023</v>
          </cell>
          <cell r="Z300">
            <v>107.91</v>
          </cell>
        </row>
        <row r="301">
          <cell r="Z301">
            <v>12315.460000000001</v>
          </cell>
        </row>
        <row r="302">
          <cell r="U302">
            <v>2562.1800000000003</v>
          </cell>
          <cell r="X302">
            <v>2000.06</v>
          </cell>
        </row>
        <row r="303">
          <cell r="U303">
            <v>524.29</v>
          </cell>
          <cell r="X303">
            <v>409.26</v>
          </cell>
        </row>
        <row r="304">
          <cell r="U304">
            <v>-17421.43</v>
          </cell>
          <cell r="X304">
            <v>27303.03</v>
          </cell>
          <cell r="Z304">
            <v>9021.800000000001</v>
          </cell>
        </row>
        <row r="305">
          <cell r="U305">
            <v>280.73999999999995</v>
          </cell>
          <cell r="X305">
            <v>425.5</v>
          </cell>
          <cell r="Z305">
            <v>88.54999999999998</v>
          </cell>
        </row>
        <row r="306">
          <cell r="U306">
            <v>57.45</v>
          </cell>
          <cell r="X306">
            <v>87.05000000000001</v>
          </cell>
          <cell r="Z306">
            <v>18.119999999999997</v>
          </cell>
        </row>
        <row r="307">
          <cell r="U307">
            <v>-591.82</v>
          </cell>
          <cell r="X307">
            <v>1767.25</v>
          </cell>
          <cell r="Z307">
            <v>1125.78</v>
          </cell>
        </row>
        <row r="308">
          <cell r="U308">
            <v>-8.59</v>
          </cell>
          <cell r="X308">
            <v>208362.42</v>
          </cell>
          <cell r="Z308">
            <v>114131.47000000003</v>
          </cell>
        </row>
        <row r="309">
          <cell r="S309">
            <v>1.03</v>
          </cell>
          <cell r="Z309">
            <v>0.94</v>
          </cell>
        </row>
        <row r="310">
          <cell r="Z310">
            <v>-19.42</v>
          </cell>
        </row>
        <row r="311">
          <cell r="Z311">
            <v>-3.12</v>
          </cell>
        </row>
        <row r="312">
          <cell r="U312">
            <v>1.0800000000000054</v>
          </cell>
          <cell r="X312">
            <v>516.59</v>
          </cell>
          <cell r="Z312">
            <v>203.42</v>
          </cell>
        </row>
        <row r="313">
          <cell r="Z313">
            <v>207.32000000000002</v>
          </cell>
        </row>
        <row r="314">
          <cell r="Z314">
            <v>39</v>
          </cell>
        </row>
        <row r="315">
          <cell r="U315">
            <v>-498.8400000000001</v>
          </cell>
          <cell r="X315">
            <v>7515.75</v>
          </cell>
          <cell r="Z315">
            <v>4812.91</v>
          </cell>
        </row>
        <row r="316">
          <cell r="Z316">
            <v>1.7399999999999998</v>
          </cell>
        </row>
        <row r="317">
          <cell r="S317">
            <v>3162.2200000000003</v>
          </cell>
          <cell r="X317">
            <v>8905.199999999999</v>
          </cell>
          <cell r="Z317">
            <v>6278.43</v>
          </cell>
        </row>
        <row r="318">
          <cell r="S318">
            <v>5.67</v>
          </cell>
          <cell r="Z318">
            <v>4.74</v>
          </cell>
        </row>
        <row r="319">
          <cell r="S319">
            <v>3360.3900000000003</v>
          </cell>
          <cell r="X319">
            <v>13873.22</v>
          </cell>
          <cell r="Z319">
            <v>8534.310000000001</v>
          </cell>
        </row>
        <row r="320">
          <cell r="S320">
            <v>89.02999999999999</v>
          </cell>
          <cell r="Z320">
            <v>73.91999999999999</v>
          </cell>
        </row>
        <row r="321">
          <cell r="S321">
            <v>4601.44</v>
          </cell>
          <cell r="X321">
            <v>24081.359999999997</v>
          </cell>
          <cell r="Z321">
            <v>13793.15</v>
          </cell>
        </row>
        <row r="322">
          <cell r="S322">
            <v>7.470000000000001</v>
          </cell>
          <cell r="Z322">
            <v>7.23</v>
          </cell>
        </row>
        <row r="323">
          <cell r="S323">
            <v>7</v>
          </cell>
          <cell r="Z323">
            <v>6.31</v>
          </cell>
        </row>
        <row r="324">
          <cell r="S324">
            <v>1.47</v>
          </cell>
          <cell r="Z324">
            <v>1.39</v>
          </cell>
        </row>
        <row r="325">
          <cell r="U325">
            <v>-217.34999999999994</v>
          </cell>
          <cell r="X325">
            <v>3149.85</v>
          </cell>
          <cell r="Z325">
            <v>1913.54</v>
          </cell>
        </row>
        <row r="326">
          <cell r="Z326">
            <v>-1.1099999999999999</v>
          </cell>
        </row>
        <row r="327">
          <cell r="Z327">
            <v>-0.95</v>
          </cell>
        </row>
        <row r="328">
          <cell r="S328">
            <v>3436.2799999999997</v>
          </cell>
          <cell r="X328">
            <v>16096.320000000003</v>
          </cell>
          <cell r="Z328">
            <v>9481.790000000003</v>
          </cell>
        </row>
        <row r="329">
          <cell r="Z329">
            <v>0.6699999999999999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J74" sqref="J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42735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17167.82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'[1]Report'!$S$297+'[1]Report'!$S$298+'[1]Report'!$S$309+'[1]Report'!$S$317+'[1]Report'!$S$318+'[1]Report'!$S$319+'[1]Report'!$S$320+'[1]Report'!$S$321+'[1]Report'!$S$322+'[1]Report'!$S$323+'[1]Report'!$S$324+'[1]Report'!$S$328</f>
        <v>22005.410000000003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85455.8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'[1]Report'!$X$321</f>
        <v>24081.359999999997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4">
        <f>'[1]Report'!$X$317</f>
        <v>8905.199999999999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2">
        <f>'[1]Report'!$Z$317+'[1]Report'!$Z$318</f>
        <v>6283.17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3">
        <f>'[1]Report'!$S$317+'[1]Report'!$S$318+'[1]Report'!$X$317-'[1]Report'!$Z$317-'[1]Report'!$Z$318</f>
        <v>5789.92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17167.82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23450.989999999998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'[1]Report'!$X$328</f>
        <v>16096.320000000003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'[1]Report'!$X$319</f>
        <v>13873.22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'[1]Report'!$X$297</f>
        <v>2975.2800000000007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'[1]Report'!$X$298</f>
        <v>19524.420000000002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55217.229999999996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'[1]Report'!$Z$297+'[1]Report'!$Z$298+'[1]Report'!$Z$309+'[1]Report'!$Z$317+'[1]Report'!$Z$318+'[1]Report'!$Z$319+'[1]Report'!$Z$320+'[1]Report'!$Z$321+'[1]Report'!$Z$322+'[1]Report'!$Z$323+'[1]Report'!$Z$324+'[1]Report'!$Z$328</f>
        <v>55217.229999999996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72385.04999999999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23450.989999999998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52243.98000000001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5.76</v>
      </c>
      <c r="F42" s="80" t="s">
        <v>136</v>
      </c>
      <c r="G42" s="60">
        <v>3810334293</v>
      </c>
      <c r="H42" s="61">
        <f>G13</f>
        <v>24081.359999999997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16096.320000000003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13873.22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2975.2800000000007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19524.420000000002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76550.6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110414.14999999998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138.66976799904165</v>
      </c>
      <c r="E63" s="76">
        <f>E64/117.48</f>
        <v>272.3199693564862</v>
      </c>
      <c r="F63" s="76">
        <f>F64/12</f>
        <v>693.6975000000001</v>
      </c>
      <c r="G63" s="77">
        <f>G64/18.26</f>
        <v>584.0963855421686</v>
      </c>
      <c r="H63" s="78">
        <f>H64/0.88</f>
        <v>3968.034090909092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'[1]Report'!$X$308</f>
        <v>208362.42</v>
      </c>
      <c r="E64" s="65">
        <f>'[1]Report'!$X$302+'[1]Report'!$X$303+'[1]Report'!$X$304+'[1]Report'!$X$305+'[1]Report'!$X$306+'[1]Report'!$X$307</f>
        <v>31992.149999999998</v>
      </c>
      <c r="F64" s="65">
        <f>'[1]Report'!$X$293+'[1]Report'!$X$296</f>
        <v>8324.37</v>
      </c>
      <c r="G64" s="72">
        <f>'[1]Report'!$X$315+'[1]Report'!$X$325</f>
        <v>10665.6</v>
      </c>
      <c r="H64" s="68">
        <f>'[1]Report'!$X$297+'[1]Report'!$X$312</f>
        <v>3491.870000000001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'[1]Report'!$Z$301+'[1]Report'!$Z$308+'[1]Report'!$Z$313+'[1]Report'!$Z$314</f>
        <v>126693.25000000004</v>
      </c>
      <c r="E65" s="65">
        <f>'[1]Report'!$Z$299+'[1]Report'!$Z$300+'[1]Report'!$Z$304+'[1]Report'!$Z$305+'[1]Report'!$Z$306+'[1]Report'!$Z$307+'[1]Report'!$Z$310+'[1]Report'!$Z$311</f>
        <v>8579.630000000001</v>
      </c>
      <c r="F65" s="65">
        <f>'[1]Report'!$Z$293+'[1]Report'!$Z$296+'[1]Report'!$Z$329</f>
        <v>7338.290000000001</v>
      </c>
      <c r="G65" s="69">
        <f>'[1]Report'!$Z$294+'[1]Report'!$Z$295+'[1]Report'!$Z$315+'[1]Report'!$Z$316+'[1]Report'!$Z$325+'[1]Report'!$Z$326+'[1]Report'!$Z$327</f>
        <v>7286.67</v>
      </c>
      <c r="H65" s="69">
        <f>'[1]Report'!$Z$297+'[1]Report'!$Z$309+'[1]Report'!$Z$312</f>
        <v>2524.4200000000005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81669.16999999997</v>
      </c>
      <c r="E66" s="76">
        <f>E64-E65</f>
        <v>23412.519999999997</v>
      </c>
      <c r="F66" s="76">
        <f>F64-F65</f>
        <v>986.0799999999999</v>
      </c>
      <c r="G66" s="78">
        <f>G64-G65</f>
        <v>3378.9300000000003</v>
      </c>
      <c r="H66" s="78">
        <f>H64-H65</f>
        <v>967.4500000000003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D64+'[1]Report'!$U$308</f>
        <v>208353.83000000002</v>
      </c>
      <c r="E67" s="70">
        <f>E64+'[1]Report'!$U$299+'[1]Report'!$U$300+'[1]Report'!$U$302+'[1]Report'!$U$303+'[1]Report'!$U$304+'[1]Report'!$U$305+'[1]Report'!$U$306+'[1]Report'!$U$307</f>
        <v>18708.47</v>
      </c>
      <c r="F67" s="70">
        <f>F64+'[1]Report'!$U$293+'[1]Report'!$U$296</f>
        <v>6241.6</v>
      </c>
      <c r="G67" s="71">
        <f>G64+'[1]Report'!$U$294+'[1]Report'!$U$295+'[1]Report'!$U$315+'[1]Report'!$U$325</f>
        <v>9819.98</v>
      </c>
      <c r="H67" s="71">
        <f>H64+'[1]Report'!$U$312</f>
        <v>3492.9500000000007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-8.589999999996508</v>
      </c>
      <c r="E68" s="44">
        <f>E67-E64</f>
        <v>-13283.679999999997</v>
      </c>
      <c r="F68" s="44">
        <f>F67-F64</f>
        <v>-2082.7700000000004</v>
      </c>
      <c r="G68" s="44">
        <f>G67-G64</f>
        <v>-845.6200000000008</v>
      </c>
      <c r="H68" s="44">
        <f>H67-H64</f>
        <v>1.0799999999999272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 t="s">
        <v>179</v>
      </c>
      <c r="F73" s="102"/>
      <c r="G73" s="103"/>
      <c r="H73" s="26">
        <v>8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6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-16219.579999999994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>
        <v>6</v>
      </c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2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2017-03-14T07:46:37Z</dcterms:modified>
  <cp:category/>
  <cp:version/>
  <cp:contentType/>
  <cp:contentStatus/>
</cp:coreProperties>
</file>