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2017-2018" sheetId="6" r:id="rId1"/>
    <sheet name="2016-2017" sheetId="5" r:id="rId2"/>
    <sheet name="2015-2016" sheetId="4" r:id="rId3"/>
    <sheet name="2014-2015" sheetId="1" r:id="rId4"/>
    <sheet name="Лист2" sheetId="2" r:id="rId5"/>
    <sheet name="Лист3" sheetId="3" r:id="rId6"/>
  </sheets>
  <calcPr calcId="162913"/>
</workbook>
</file>

<file path=xl/calcChain.xml><?xml version="1.0" encoding="utf-8"?>
<calcChain xmlns="http://schemas.openxmlformats.org/spreadsheetml/2006/main">
  <c r="E7" i="6" l="1"/>
  <c r="E5" i="6"/>
  <c r="D17" i="6"/>
  <c r="C17" i="6"/>
  <c r="E17" i="6"/>
  <c r="A6" i="6"/>
  <c r="A7" i="6" s="1"/>
  <c r="E11" i="5" l="1"/>
  <c r="E9" i="5"/>
  <c r="E8" i="5"/>
  <c r="E14" i="5" l="1"/>
  <c r="C14" i="5"/>
  <c r="A6" i="5"/>
  <c r="A7" i="5" s="1"/>
  <c r="D14" i="5"/>
  <c r="C14" i="4" l="1"/>
  <c r="D19" i="4" l="1"/>
  <c r="C19" i="4"/>
  <c r="C20" i="4" s="1"/>
  <c r="E19" i="4" l="1"/>
  <c r="E14" i="4" l="1"/>
  <c r="E20" i="4" s="1"/>
  <c r="D7" i="4" l="1"/>
  <c r="D6" i="4"/>
  <c r="D5" i="4"/>
  <c r="A6" i="4"/>
  <c r="A7" i="4" s="1"/>
  <c r="D14" i="4" l="1"/>
  <c r="D20" i="4" s="1"/>
  <c r="D12" i="1" l="1"/>
  <c r="C13" i="1" l="1"/>
  <c r="D11" i="1"/>
  <c r="D10" i="1"/>
  <c r="D9" i="1"/>
  <c r="D8" i="1"/>
  <c r="D7" i="1"/>
  <c r="D6" i="1"/>
  <c r="D5" i="1"/>
  <c r="E5" i="1" s="1"/>
  <c r="E13" i="1" s="1"/>
  <c r="A7" i="1"/>
  <c r="A8" i="1" s="1"/>
  <c r="A9" i="1" s="1"/>
  <c r="A10" i="1" s="1"/>
  <c r="A11" i="1" s="1"/>
  <c r="A12" i="1" s="1"/>
  <c r="A6" i="1"/>
  <c r="D13" i="1" l="1"/>
</calcChain>
</file>

<file path=xl/sharedStrings.xml><?xml version="1.0" encoding="utf-8"?>
<sst xmlns="http://schemas.openxmlformats.org/spreadsheetml/2006/main" count="41" uniqueCount="23">
  <si>
    <t>№ п/п</t>
  </si>
  <si>
    <t>Месяц, год</t>
  </si>
  <si>
    <t>домов</t>
  </si>
  <si>
    <t>квартир</t>
  </si>
  <si>
    <t>Кол-во случаев</t>
  </si>
  <si>
    <t>Перерасчет населению (снято), руб.</t>
  </si>
  <si>
    <t>Отопительный период 2015 год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</si>
  <si>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</si>
  <si>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</si>
  <si>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</si>
  <si>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</si>
  <si>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</si>
  <si>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</si>
  <si>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</si>
  <si>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</si>
  <si>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Всего за отопительный период 2015 года.</t>
  </si>
  <si>
    <t>Всего за отопительный период 2015-2016гг.</t>
  </si>
  <si>
    <t>ИТОГО</t>
  </si>
  <si>
    <t>Отопительный период 2015-2016 гг.</t>
  </si>
  <si>
    <t>Отопительный период 2016-2017 гг.</t>
  </si>
  <si>
    <t>Всего за отопительный период 2016-2017гг.</t>
  </si>
  <si>
    <t>Отопительный период 2017-2018 гг.</t>
  </si>
  <si>
    <t>Всего за отопительный период 2017-2018гг.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</si>
</sst>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H14" sqref="H14"/>
    </sheetView>
  </sheetViews>
  <sheetFormatPr defaultRowHeight="15" x14ac:dyDescent="0.25"/>
  <cols>
    <col min="1" max="1" width="6.7109375" customWidth="1"/>
    <col min="2" max="2" width="19.140625" customWidth="1"/>
    <col min="5" max="5" width="14.5703125" customWidth="1"/>
  </cols>
  <sheetData>
    <row r="2" spans="1:5" ht="45" customHeight="1" x14ac:dyDescent="0.25">
      <c r="A2" s="17" t="s">
        <v>0</v>
      </c>
      <c r="B2" s="19" t="s">
        <v>1</v>
      </c>
      <c r="C2" s="19" t="s">
        <v>4</v>
      </c>
      <c r="D2" s="19"/>
      <c r="E2" s="20" t="s">
        <v>5</v>
      </c>
    </row>
    <row r="3" spans="1:5" x14ac:dyDescent="0.25">
      <c r="A3" s="18"/>
      <c r="B3" s="19"/>
      <c r="C3" s="14" t="s">
        <v>2</v>
      </c>
      <c r="D3" s="14" t="s">
        <v>3</v>
      </c>
      <c r="E3" s="20"/>
    </row>
    <row r="4" spans="1:5" x14ac:dyDescent="0.25">
      <c r="A4" s="21" t="s">
        <v>21</v>
      </c>
      <c r="B4" s="22"/>
      <c r="C4" s="22"/>
      <c r="D4" s="22"/>
      <c r="E4" s="23"/>
    </row>
    <row r="5" spans="1:5" x14ac:dyDescent="0.25">
      <c r="A5" s="2">
        <v>1</v>
      </c>
      <c r="B5" s="8">
        <v>42736</v>
      </c>
      <c r="C5" s="2">
        <v>9</v>
      </c>
      <c r="D5" s="2">
        <v>120</v>
      </c>
      <c r="E5" s="2">
        <f>0+23.17+0+0+0+0+0+0+0+0+0+0+0+0+0+0+0+0</f>
        <v>23.17</v>
      </c>
    </row>
    <row r="6" spans="1:5" x14ac:dyDescent="0.25">
      <c r="A6" s="2">
        <f t="shared" ref="A6:A7" si="0">A5+1</f>
        <v>2</v>
      </c>
      <c r="B6" s="8">
        <v>42767</v>
      </c>
      <c r="C6" s="2">
        <v>1</v>
      </c>
      <c r="D6" s="2">
        <v>3</v>
      </c>
      <c r="E6" s="2">
        <v>11370.76</v>
      </c>
    </row>
    <row r="7" spans="1:5" x14ac:dyDescent="0.25">
      <c r="A7" s="2">
        <f t="shared" si="0"/>
        <v>3</v>
      </c>
      <c r="B7" s="8">
        <v>42795</v>
      </c>
      <c r="C7" s="2">
        <v>1</v>
      </c>
      <c r="D7" s="2">
        <v>1</v>
      </c>
      <c r="E7" s="2">
        <f>5309.58+1318.62</f>
        <v>6628.2</v>
      </c>
    </row>
    <row r="8" spans="1:5" x14ac:dyDescent="0.25">
      <c r="A8" s="2">
        <v>4</v>
      </c>
      <c r="B8" s="8">
        <v>42826</v>
      </c>
      <c r="C8" s="2">
        <v>7</v>
      </c>
      <c r="D8" s="2">
        <v>64</v>
      </c>
      <c r="E8" s="2">
        <v>5376.94</v>
      </c>
    </row>
    <row r="9" spans="1:5" x14ac:dyDescent="0.25">
      <c r="A9" s="2">
        <v>5</v>
      </c>
      <c r="B9" s="8">
        <v>42856</v>
      </c>
      <c r="C9" s="2">
        <v>4</v>
      </c>
      <c r="D9" s="2">
        <v>4</v>
      </c>
      <c r="E9" s="2">
        <v>285.64</v>
      </c>
    </row>
    <row r="10" spans="1:5" x14ac:dyDescent="0.25">
      <c r="A10" s="2">
        <v>6</v>
      </c>
      <c r="B10" s="8">
        <v>42887</v>
      </c>
      <c r="C10" s="2">
        <v>0</v>
      </c>
      <c r="D10" s="2">
        <v>0</v>
      </c>
      <c r="E10" s="2">
        <v>0</v>
      </c>
    </row>
    <row r="11" spans="1:5" x14ac:dyDescent="0.25">
      <c r="A11" s="2">
        <v>7</v>
      </c>
      <c r="B11" s="8">
        <v>42917</v>
      </c>
      <c r="C11" s="2">
        <v>1</v>
      </c>
      <c r="D11" s="2">
        <v>1</v>
      </c>
      <c r="E11" s="2">
        <v>947.29</v>
      </c>
    </row>
    <row r="12" spans="1:5" x14ac:dyDescent="0.25">
      <c r="A12" s="2">
        <v>8</v>
      </c>
      <c r="B12" s="8">
        <v>42948</v>
      </c>
      <c r="C12" s="2">
        <v>150</v>
      </c>
      <c r="D12" s="2">
        <v>311</v>
      </c>
      <c r="E12" s="2">
        <v>149851.14000000001</v>
      </c>
    </row>
    <row r="13" spans="1:5" x14ac:dyDescent="0.25">
      <c r="A13" s="2">
        <v>9</v>
      </c>
      <c r="B13" s="8">
        <v>42979</v>
      </c>
      <c r="C13" s="2">
        <v>150</v>
      </c>
      <c r="D13" s="2">
        <v>290</v>
      </c>
      <c r="E13" s="2">
        <v>170018.55</v>
      </c>
    </row>
    <row r="14" spans="1:5" x14ac:dyDescent="0.25">
      <c r="A14" s="2">
        <v>10</v>
      </c>
      <c r="B14" s="8">
        <v>43009</v>
      </c>
      <c r="C14" s="2">
        <v>254</v>
      </c>
      <c r="D14" s="2">
        <v>3200</v>
      </c>
      <c r="E14" s="2">
        <v>403368.63</v>
      </c>
    </row>
    <row r="15" spans="1:5" x14ac:dyDescent="0.25">
      <c r="A15" s="2">
        <v>11</v>
      </c>
      <c r="B15" s="8">
        <v>43040</v>
      </c>
      <c r="C15" s="2">
        <v>259</v>
      </c>
      <c r="D15" s="2">
        <v>3743</v>
      </c>
      <c r="E15" s="2">
        <v>258347.74</v>
      </c>
    </row>
    <row r="16" spans="1:5" x14ac:dyDescent="0.25">
      <c r="A16" s="2">
        <v>12</v>
      </c>
      <c r="B16" s="8">
        <v>43070</v>
      </c>
      <c r="C16" s="2">
        <v>103</v>
      </c>
      <c r="D16" s="2">
        <v>176</v>
      </c>
      <c r="E16" s="2">
        <v>127804.38</v>
      </c>
    </row>
    <row r="17" spans="1:5" ht="33.75" customHeight="1" x14ac:dyDescent="0.25">
      <c r="A17" s="15" t="s">
        <v>22</v>
      </c>
      <c r="B17" s="16"/>
      <c r="C17" s="4">
        <f>SUM(C5:C16)</f>
        <v>939</v>
      </c>
      <c r="D17" s="4">
        <f>SUM(D5:D16)</f>
        <v>7913</v>
      </c>
      <c r="E17" s="7">
        <f>SUM(E5:E16)</f>
        <v>1134022.44</v>
      </c>
    </row>
    <row r="18" spans="1:5" x14ac:dyDescent="0.25">
      <c r="A18" s="3"/>
      <c r="B18" s="11"/>
      <c r="C18" s="3"/>
      <c r="D18" s="3"/>
      <c r="E18" s="3"/>
    </row>
    <row r="19" spans="1:5" x14ac:dyDescent="0.25">
      <c r="A19" s="3"/>
      <c r="B19" s="11"/>
      <c r="C19" s="3"/>
      <c r="D19" s="3"/>
      <c r="E19" s="3"/>
    </row>
    <row r="20" spans="1:5" x14ac:dyDescent="0.25">
      <c r="A20" s="3"/>
      <c r="B20" s="11"/>
      <c r="C20" s="3"/>
      <c r="D20" s="3"/>
      <c r="E20" s="3"/>
    </row>
    <row r="21" spans="1:5" x14ac:dyDescent="0.25">
      <c r="A21" s="3"/>
      <c r="B21" s="11"/>
      <c r="C21" s="3"/>
      <c r="D21" s="3"/>
      <c r="E21" s="3"/>
    </row>
    <row r="22" spans="1:5" x14ac:dyDescent="0.25">
      <c r="A22" s="3"/>
      <c r="B22" s="3"/>
      <c r="C22" s="12"/>
      <c r="D22" s="12"/>
      <c r="E22" s="12"/>
    </row>
    <row r="23" spans="1:5" x14ac:dyDescent="0.25">
      <c r="A23" s="3"/>
      <c r="B23" s="3"/>
      <c r="C23" s="12"/>
      <c r="D23" s="12"/>
      <c r="E23" s="13"/>
    </row>
  </sheetData>
  <mergeCells count="6">
    <mergeCell ref="A2:A3"/>
    <mergeCell ref="B2:B3"/>
    <mergeCell ref="C2:D2"/>
    <mergeCell ref="E2:E3"/>
    <mergeCell ref="A4:E4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I14" sqref="I14"/>
    </sheetView>
  </sheetViews>
  <sheetFormatPr defaultRowHeight="15" x14ac:dyDescent="0.25"/>
  <cols>
    <col min="1" max="1" width="6.7109375" customWidth="1"/>
    <col min="2" max="2" width="19.140625" customWidth="1"/>
    <col min="5" max="5" width="14.5703125" customWidth="1"/>
  </cols>
  <sheetData>
    <row r="2" spans="1:5" ht="45" customHeight="1" x14ac:dyDescent="0.25">
      <c r="A2" s="17" t="s">
        <v>0</v>
      </c>
      <c r="B2" s="19" t="s">
        <v>1</v>
      </c>
      <c r="C2" s="19" t="s">
        <v>4</v>
      </c>
      <c r="D2" s="19"/>
      <c r="E2" s="20" t="s">
        <v>5</v>
      </c>
    </row>
    <row r="3" spans="1:5" x14ac:dyDescent="0.25">
      <c r="A3" s="18"/>
      <c r="B3" s="19"/>
      <c r="C3" s="10" t="s">
        <v>2</v>
      </c>
      <c r="D3" s="10" t="s">
        <v>3</v>
      </c>
      <c r="E3" s="20"/>
    </row>
    <row r="4" spans="1:5" x14ac:dyDescent="0.25">
      <c r="A4" s="21" t="s">
        <v>19</v>
      </c>
      <c r="B4" s="22"/>
      <c r="C4" s="22"/>
      <c r="D4" s="22"/>
      <c r="E4" s="23"/>
    </row>
    <row r="5" spans="1:5" x14ac:dyDescent="0.25">
      <c r="A5" s="2">
        <v>1</v>
      </c>
      <c r="B5" s="8">
        <v>42614</v>
      </c>
      <c r="C5" s="2">
        <v>1</v>
      </c>
      <c r="D5" s="2">
        <v>16</v>
      </c>
      <c r="E5" s="2">
        <v>891.39</v>
      </c>
    </row>
    <row r="6" spans="1:5" x14ac:dyDescent="0.25">
      <c r="A6" s="2">
        <f t="shared" ref="A6:A7" si="0">A5+1</f>
        <v>2</v>
      </c>
      <c r="B6" s="8">
        <v>42644</v>
      </c>
      <c r="C6" s="2">
        <v>5</v>
      </c>
      <c r="D6" s="2">
        <v>15</v>
      </c>
      <c r="E6" s="2">
        <v>1519.89</v>
      </c>
    </row>
    <row r="7" spans="1:5" x14ac:dyDescent="0.25">
      <c r="A7" s="2">
        <f t="shared" si="0"/>
        <v>3</v>
      </c>
      <c r="B7" s="8">
        <v>42675</v>
      </c>
      <c r="C7" s="2">
        <v>11</v>
      </c>
      <c r="D7" s="2">
        <v>265</v>
      </c>
      <c r="E7" s="2">
        <v>980.5</v>
      </c>
    </row>
    <row r="8" spans="1:5" x14ac:dyDescent="0.25">
      <c r="A8" s="2">
        <v>4</v>
      </c>
      <c r="B8" s="8">
        <v>42705</v>
      </c>
      <c r="C8" s="2">
        <v>2</v>
      </c>
      <c r="D8" s="2">
        <v>3</v>
      </c>
      <c r="E8" s="2">
        <f>0+0+191.89+0</f>
        <v>191.89</v>
      </c>
    </row>
    <row r="9" spans="1:5" x14ac:dyDescent="0.25">
      <c r="A9" s="2">
        <v>5</v>
      </c>
      <c r="B9" s="8">
        <v>42736</v>
      </c>
      <c r="C9" s="2">
        <v>9</v>
      </c>
      <c r="D9" s="2">
        <v>120</v>
      </c>
      <c r="E9" s="2">
        <f>0+23.17+0+0+0+0+0+0+0+0+0+0+0+0+0+0+0+0</f>
        <v>23.17</v>
      </c>
    </row>
    <row r="10" spans="1:5" x14ac:dyDescent="0.25">
      <c r="A10" s="2">
        <v>6</v>
      </c>
      <c r="B10" s="8">
        <v>42767</v>
      </c>
      <c r="C10" s="2">
        <v>1</v>
      </c>
      <c r="D10" s="2">
        <v>3</v>
      </c>
      <c r="E10" s="2">
        <v>11370.76</v>
      </c>
    </row>
    <row r="11" spans="1:5" x14ac:dyDescent="0.25">
      <c r="A11" s="2">
        <v>7</v>
      </c>
      <c r="B11" s="8">
        <v>42795</v>
      </c>
      <c r="C11" s="2">
        <v>1</v>
      </c>
      <c r="D11" s="2">
        <v>1</v>
      </c>
      <c r="E11" s="2">
        <f>5309.58+1318.62</f>
        <v>6628.2</v>
      </c>
    </row>
    <row r="12" spans="1:5" x14ac:dyDescent="0.25">
      <c r="A12" s="2">
        <v>8</v>
      </c>
      <c r="B12" s="8">
        <v>42826</v>
      </c>
      <c r="C12" s="2">
        <v>7</v>
      </c>
      <c r="D12" s="2">
        <v>64</v>
      </c>
      <c r="E12" s="2">
        <v>5376.94</v>
      </c>
    </row>
    <row r="13" spans="1:5" x14ac:dyDescent="0.25">
      <c r="A13" s="2">
        <v>9</v>
      </c>
      <c r="B13" s="8">
        <v>42856</v>
      </c>
      <c r="C13" s="2">
        <v>4</v>
      </c>
      <c r="D13" s="2">
        <v>4</v>
      </c>
      <c r="E13" s="2">
        <v>285.64</v>
      </c>
    </row>
    <row r="14" spans="1:5" ht="33.75" customHeight="1" x14ac:dyDescent="0.25">
      <c r="A14" s="15" t="s">
        <v>20</v>
      </c>
      <c r="B14" s="16"/>
      <c r="C14" s="4">
        <f>SUM(C5:C13)</f>
        <v>41</v>
      </c>
      <c r="D14" s="4">
        <f>SUM(D5:D13)</f>
        <v>491</v>
      </c>
      <c r="E14" s="7">
        <f>SUM(E5:E13)</f>
        <v>27268.379999999997</v>
      </c>
    </row>
    <row r="15" spans="1:5" x14ac:dyDescent="0.25">
      <c r="A15" s="3"/>
      <c r="B15" s="11"/>
      <c r="C15" s="3"/>
      <c r="D15" s="3"/>
      <c r="E15" s="3"/>
    </row>
    <row r="16" spans="1:5" x14ac:dyDescent="0.25">
      <c r="A16" s="3"/>
      <c r="B16" s="11"/>
      <c r="C16" s="3"/>
      <c r="D16" s="3"/>
      <c r="E16" s="3"/>
    </row>
    <row r="17" spans="1:5" x14ac:dyDescent="0.25">
      <c r="A17" s="3"/>
      <c r="B17" s="11"/>
      <c r="C17" s="3"/>
      <c r="D17" s="3"/>
      <c r="E17" s="3"/>
    </row>
    <row r="18" spans="1:5" x14ac:dyDescent="0.25">
      <c r="A18" s="3"/>
      <c r="B18" s="11"/>
      <c r="C18" s="3"/>
      <c r="D18" s="3"/>
      <c r="E18" s="3"/>
    </row>
    <row r="19" spans="1:5" x14ac:dyDescent="0.25">
      <c r="A19" s="3"/>
      <c r="B19" s="3"/>
      <c r="C19" s="12"/>
      <c r="D19" s="12"/>
      <c r="E19" s="12"/>
    </row>
    <row r="20" spans="1:5" x14ac:dyDescent="0.25">
      <c r="A20" s="3"/>
      <c r="B20" s="3"/>
      <c r="C20" s="12"/>
      <c r="D20" s="12"/>
      <c r="E20" s="13"/>
    </row>
  </sheetData>
  <mergeCells count="6">
    <mergeCell ref="A14:B14"/>
    <mergeCell ref="A2:A3"/>
    <mergeCell ref="B2:B3"/>
    <mergeCell ref="C2:D2"/>
    <mergeCell ref="E2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4" workbookViewId="0">
      <selection activeCell="C24" sqref="C24"/>
    </sheetView>
  </sheetViews>
  <sheetFormatPr defaultRowHeight="15" x14ac:dyDescent="0.25"/>
  <cols>
    <col min="1" max="1" width="6.7109375" customWidth="1"/>
    <col min="2" max="2" width="19.140625" customWidth="1"/>
    <col min="5" max="5" width="14.5703125" customWidth="1"/>
  </cols>
  <sheetData>
    <row r="2" spans="1:5" ht="45" customHeight="1" x14ac:dyDescent="0.25">
      <c r="A2" s="17" t="s">
        <v>0</v>
      </c>
      <c r="B2" s="19" t="s">
        <v>1</v>
      </c>
      <c r="C2" s="19" t="s">
        <v>4</v>
      </c>
      <c r="D2" s="19"/>
      <c r="E2" s="20" t="s">
        <v>5</v>
      </c>
    </row>
    <row r="3" spans="1:5" x14ac:dyDescent="0.25">
      <c r="A3" s="18"/>
      <c r="B3" s="19"/>
      <c r="C3" s="5" t="s">
        <v>2</v>
      </c>
      <c r="D3" s="5" t="s">
        <v>3</v>
      </c>
      <c r="E3" s="20"/>
    </row>
    <row r="4" spans="1:5" x14ac:dyDescent="0.25">
      <c r="A4" s="21" t="s">
        <v>18</v>
      </c>
      <c r="B4" s="22"/>
      <c r="C4" s="22"/>
      <c r="D4" s="22"/>
      <c r="E4" s="23"/>
    </row>
    <row r="5" spans="1:5" x14ac:dyDescent="0.25">
      <c r="A5" s="2">
        <v>1</v>
      </c>
      <c r="B5" s="8">
        <v>42248</v>
      </c>
      <c r="C5" s="2">
        <v>7</v>
      </c>
      <c r="D5" s="2">
        <f>1+4+1+3+1+9+1</f>
        <v>20</v>
      </c>
      <c r="E5" s="2">
        <v>365.28</v>
      </c>
    </row>
    <row r="6" spans="1:5" x14ac:dyDescent="0.25">
      <c r="A6" s="2">
        <f t="shared" ref="A6:A7" si="0">A5+1</f>
        <v>2</v>
      </c>
      <c r="B6" s="8">
        <v>42278</v>
      </c>
      <c r="C6" s="2">
        <v>9</v>
      </c>
      <c r="D6" s="2">
        <f>2+1+8+7+2+2+1+1+3</f>
        <v>27</v>
      </c>
      <c r="E6" s="2">
        <v>3651.65</v>
      </c>
    </row>
    <row r="7" spans="1:5" x14ac:dyDescent="0.25">
      <c r="A7" s="2">
        <f t="shared" si="0"/>
        <v>3</v>
      </c>
      <c r="B7" s="8">
        <v>42309</v>
      </c>
      <c r="C7" s="2">
        <v>11</v>
      </c>
      <c r="D7" s="2">
        <f>7+7+3+1+1+7+6+5</f>
        <v>37</v>
      </c>
      <c r="E7" s="2">
        <v>1006.4</v>
      </c>
    </row>
    <row r="8" spans="1:5" x14ac:dyDescent="0.25">
      <c r="A8" s="2">
        <v>4</v>
      </c>
      <c r="B8" s="8">
        <v>42339</v>
      </c>
      <c r="C8" s="2">
        <v>4</v>
      </c>
      <c r="D8" s="2">
        <v>23</v>
      </c>
      <c r="E8" s="2">
        <v>15165</v>
      </c>
    </row>
    <row r="9" spans="1:5" x14ac:dyDescent="0.25">
      <c r="A9" s="2">
        <v>5</v>
      </c>
      <c r="B9" s="8">
        <v>42370</v>
      </c>
      <c r="C9" s="2">
        <v>98</v>
      </c>
      <c r="D9" s="2">
        <v>1058</v>
      </c>
      <c r="E9" s="2">
        <v>6090.93</v>
      </c>
    </row>
    <row r="10" spans="1:5" x14ac:dyDescent="0.25">
      <c r="A10" s="2">
        <v>6</v>
      </c>
      <c r="B10" s="8">
        <v>42401</v>
      </c>
      <c r="C10" s="2">
        <v>2</v>
      </c>
      <c r="D10" s="2">
        <v>13</v>
      </c>
      <c r="E10" s="2">
        <v>6721</v>
      </c>
    </row>
    <row r="11" spans="1:5" x14ac:dyDescent="0.25">
      <c r="A11" s="2">
        <v>7</v>
      </c>
      <c r="B11" s="8">
        <v>42430</v>
      </c>
      <c r="C11" s="2">
        <v>2</v>
      </c>
      <c r="D11" s="2">
        <v>2</v>
      </c>
      <c r="E11" s="2">
        <v>6454.56</v>
      </c>
    </row>
    <row r="12" spans="1:5" x14ac:dyDescent="0.25">
      <c r="A12" s="2">
        <v>8</v>
      </c>
      <c r="B12" s="8">
        <v>42461</v>
      </c>
      <c r="C12" s="2">
        <v>10</v>
      </c>
      <c r="D12" s="2">
        <v>20</v>
      </c>
      <c r="E12" s="2">
        <v>750.9</v>
      </c>
    </row>
    <row r="13" spans="1:5" x14ac:dyDescent="0.25">
      <c r="A13" s="2">
        <v>9</v>
      </c>
      <c r="B13" s="8">
        <v>42491</v>
      </c>
      <c r="C13" s="2">
        <v>4</v>
      </c>
      <c r="D13" s="2">
        <v>4</v>
      </c>
      <c r="E13" s="2">
        <v>2542.21</v>
      </c>
    </row>
    <row r="14" spans="1:5" ht="33.75" customHeight="1" x14ac:dyDescent="0.25">
      <c r="A14" s="15" t="s">
        <v>16</v>
      </c>
      <c r="B14" s="16"/>
      <c r="C14" s="4">
        <f>SUM(C5:C13)</f>
        <v>147</v>
      </c>
      <c r="D14" s="4">
        <f>SUM(D5:D13)</f>
        <v>1204</v>
      </c>
      <c r="E14" s="7">
        <f>SUM(E5:E13)</f>
        <v>42747.93</v>
      </c>
    </row>
    <row r="15" spans="1:5" x14ac:dyDescent="0.25">
      <c r="A15" s="2">
        <v>1</v>
      </c>
      <c r="B15" s="9">
        <v>42614</v>
      </c>
      <c r="C15" s="2">
        <v>1</v>
      </c>
      <c r="D15" s="2">
        <v>16</v>
      </c>
      <c r="E15" s="2">
        <v>891.39</v>
      </c>
    </row>
    <row r="16" spans="1:5" x14ac:dyDescent="0.25">
      <c r="A16" s="2">
        <v>2</v>
      </c>
      <c r="B16" s="9">
        <v>42644</v>
      </c>
      <c r="C16" s="2">
        <v>5</v>
      </c>
      <c r="D16" s="2">
        <v>15</v>
      </c>
      <c r="E16" s="2">
        <v>1519.89</v>
      </c>
    </row>
    <row r="17" spans="1:5" x14ac:dyDescent="0.25">
      <c r="A17" s="2">
        <v>3</v>
      </c>
      <c r="B17" s="9">
        <v>42675</v>
      </c>
      <c r="C17" s="2">
        <v>11</v>
      </c>
      <c r="D17" s="2">
        <v>265</v>
      </c>
      <c r="E17" s="2">
        <v>980.5</v>
      </c>
    </row>
    <row r="18" spans="1:5" x14ac:dyDescent="0.25">
      <c r="A18" s="2">
        <v>4</v>
      </c>
      <c r="B18" s="9">
        <v>42705</v>
      </c>
      <c r="C18" s="2"/>
      <c r="D18" s="2"/>
      <c r="E18" s="2"/>
    </row>
    <row r="19" spans="1:5" x14ac:dyDescent="0.25">
      <c r="A19" s="2"/>
      <c r="B19" s="2"/>
      <c r="C19" s="4">
        <f>SUM(C15:C18)</f>
        <v>17</v>
      </c>
      <c r="D19" s="4">
        <f>SUM(D15:D18)</f>
        <v>296</v>
      </c>
      <c r="E19" s="4">
        <f>SUM(E15:E18)</f>
        <v>3391.78</v>
      </c>
    </row>
    <row r="20" spans="1:5" x14ac:dyDescent="0.25">
      <c r="A20" s="2"/>
      <c r="B20" s="2" t="s">
        <v>17</v>
      </c>
      <c r="C20" s="4">
        <f>C14+C19</f>
        <v>164</v>
      </c>
      <c r="D20" s="4">
        <f>D14+D19</f>
        <v>1500</v>
      </c>
      <c r="E20" s="7">
        <f>E14+E19</f>
        <v>46139.71</v>
      </c>
    </row>
  </sheetData>
  <mergeCells count="6">
    <mergeCell ref="A14:B14"/>
    <mergeCell ref="A2:A3"/>
    <mergeCell ref="B2:B3"/>
    <mergeCell ref="C2:D2"/>
    <mergeCell ref="E2:E3"/>
    <mergeCell ref="A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D19" sqref="D19"/>
    </sheetView>
  </sheetViews>
  <sheetFormatPr defaultRowHeight="15" x14ac:dyDescent="0.25"/>
  <cols>
    <col min="2" max="2" width="19.140625" customWidth="1"/>
    <col min="5" max="5" width="14.5703125" customWidth="1"/>
  </cols>
  <sheetData>
    <row r="2" spans="1:5" ht="45" customHeight="1" x14ac:dyDescent="0.25">
      <c r="A2" s="19" t="s">
        <v>0</v>
      </c>
      <c r="B2" s="19" t="s">
        <v>1</v>
      </c>
      <c r="C2" s="19" t="s">
        <v>4</v>
      </c>
      <c r="D2" s="19"/>
      <c r="E2" s="20" t="s">
        <v>5</v>
      </c>
    </row>
    <row r="3" spans="1:5" x14ac:dyDescent="0.25">
      <c r="A3" s="19"/>
      <c r="B3" s="19"/>
      <c r="C3" s="1" t="s">
        <v>2</v>
      </c>
      <c r="D3" s="1" t="s">
        <v>3</v>
      </c>
      <c r="E3" s="20"/>
    </row>
    <row r="4" spans="1:5" x14ac:dyDescent="0.25">
      <c r="A4" s="21" t="s">
        <v>6</v>
      </c>
      <c r="B4" s="22"/>
      <c r="C4" s="22"/>
      <c r="D4" s="22"/>
      <c r="E4" s="23"/>
    </row>
    <row r="5" spans="1:5" x14ac:dyDescent="0.25">
      <c r="A5" s="2">
        <v>1</v>
      </c>
      <c r="B5" s="2" t="s">
        <v>10</v>
      </c>
      <c r="C5" s="2">
        <v>5</v>
      </c>
      <c r="D5" s="2">
        <f>1+1+5+16+2</f>
        <v>25</v>
      </c>
      <c r="E5" s="6">
        <f>1863.5/7*D5</f>
        <v>6655.3571428571431</v>
      </c>
    </row>
    <row r="6" spans="1:5" x14ac:dyDescent="0.25">
      <c r="A6" s="2">
        <f>A5+1</f>
        <v>2</v>
      </c>
      <c r="B6" s="2" t="s">
        <v>11</v>
      </c>
      <c r="C6" s="2">
        <v>4</v>
      </c>
      <c r="D6" s="2">
        <f>18+1+1+2</f>
        <v>22</v>
      </c>
      <c r="E6" s="2">
        <v>1362.53</v>
      </c>
    </row>
    <row r="7" spans="1:5" x14ac:dyDescent="0.25">
      <c r="A7" s="2">
        <f t="shared" ref="A7:A12" si="0">A6+1</f>
        <v>3</v>
      </c>
      <c r="B7" s="2" t="s">
        <v>12</v>
      </c>
      <c r="C7" s="2">
        <v>6</v>
      </c>
      <c r="D7" s="2">
        <f>6+1+3+6+1+2</f>
        <v>19</v>
      </c>
      <c r="E7" s="2">
        <v>563.5</v>
      </c>
    </row>
    <row r="8" spans="1:5" x14ac:dyDescent="0.25">
      <c r="A8" s="2">
        <f t="shared" si="0"/>
        <v>4</v>
      </c>
      <c r="B8" s="2" t="s">
        <v>13</v>
      </c>
      <c r="C8" s="2">
        <v>6</v>
      </c>
      <c r="D8" s="2">
        <f>1+1+1+2+1+1</f>
        <v>7</v>
      </c>
      <c r="E8" s="2">
        <v>1863.5</v>
      </c>
    </row>
    <row r="9" spans="1:5" x14ac:dyDescent="0.25">
      <c r="A9" s="2">
        <f t="shared" si="0"/>
        <v>5</v>
      </c>
      <c r="B9" s="2" t="s">
        <v>14</v>
      </c>
      <c r="C9" s="2">
        <v>8</v>
      </c>
      <c r="D9" s="2">
        <f>2+7</f>
        <v>9</v>
      </c>
      <c r="E9" s="2">
        <v>235.6</v>
      </c>
    </row>
    <row r="10" spans="1:5" x14ac:dyDescent="0.25">
      <c r="A10" s="2">
        <f t="shared" si="0"/>
        <v>6</v>
      </c>
      <c r="B10" s="2" t="s">
        <v>7</v>
      </c>
      <c r="C10" s="2">
        <v>7</v>
      </c>
      <c r="D10" s="2">
        <f>1+4+1+3+1+9+1</f>
        <v>20</v>
      </c>
      <c r="E10" s="2">
        <v>365.28</v>
      </c>
    </row>
    <row r="11" spans="1:5" x14ac:dyDescent="0.25">
      <c r="A11" s="2">
        <f t="shared" si="0"/>
        <v>7</v>
      </c>
      <c r="B11" s="2" t="s">
        <v>8</v>
      </c>
      <c r="C11" s="2">
        <v>9</v>
      </c>
      <c r="D11" s="2">
        <f>2+1+8+7+2+2+1+1+3</f>
        <v>27</v>
      </c>
      <c r="E11" s="2">
        <v>3651.65</v>
      </c>
    </row>
    <row r="12" spans="1:5" x14ac:dyDescent="0.25">
      <c r="A12" s="2">
        <f t="shared" si="0"/>
        <v>8</v>
      </c>
      <c r="B12" s="2" t="s">
        <v>9</v>
      </c>
      <c r="C12" s="2">
        <v>11</v>
      </c>
      <c r="D12" s="2">
        <f>7+7+3+1+1+7+6+5</f>
        <v>37</v>
      </c>
      <c r="E12" s="2">
        <v>1006.4</v>
      </c>
    </row>
    <row r="13" spans="1:5" ht="33.75" customHeight="1" x14ac:dyDescent="0.25">
      <c r="A13" s="15" t="s">
        <v>15</v>
      </c>
      <c r="B13" s="16"/>
      <c r="C13" s="4">
        <f>SUM(C5:C12)</f>
        <v>56</v>
      </c>
      <c r="D13" s="4">
        <f>SUM(D5:D12)</f>
        <v>166</v>
      </c>
      <c r="E13" s="7">
        <f>SUM(E5:E12)</f>
        <v>15703.817142857144</v>
      </c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</sheetData>
  <mergeCells count="6">
    <mergeCell ref="A13:B13"/>
    <mergeCell ref="C2:D2"/>
    <mergeCell ref="A2:A3"/>
    <mergeCell ref="B2:B3"/>
    <mergeCell ref="E2:E3"/>
    <mergeCell ref="A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2017-2018</vt:lpstr>
      <vt:lpstr>2016-2017</vt:lpstr>
      <vt:lpstr>2015-2016</vt:lpstr>
      <vt:lpstr>2014-2015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2018-02-27T03:21:26Z</dcterms:modified>
</cp:coreProperties>
</file>