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<sst xmlns="http://schemas.openxmlformats.org/spreadsheetml/2006/main" count="291" uniqueCount="186">
  <si>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</si>
  <si>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</si>
  <si>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</si>
  <si>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</si>
  <si>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</si>
  <si>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</si>
  <si>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</si>
  <si>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</si>
  <si>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</si>
  <si>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</si>
  <si>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</si>
  <si>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</si>
  <si>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</si>
  <si>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</si>
  <si>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</si>
  <si>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</si>
  <si>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</si>
  <si>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</si>
  <si>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</si>
  <si>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</si>
  <si>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</si>
  <si>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</si>
  <si>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</si>
  <si>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</si>
  <si>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</si>
  <si>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</si>
  <si>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</si>
  <si>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</si>
  <si>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</si>
  <si>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</si>
  <si>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</si>
  <si>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</si>
  <si>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</si>
  <si>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</si>
  <si>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</si>
  <si>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</si>
  <si>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</si>
  <si>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</si>
  <si>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</si>
  <si>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</si>
  <si>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</si>
  <si>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</si>
  <si>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</si>
  <si>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</si>
  <si>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</si>
  <si>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</si>
  <si>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</si>
  <si>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</si>
  <si>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</si>
  <si>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</si>
  <si>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</si>
  <si>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</si>
  <si>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</si>
  <si>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</si>
  <si>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</si>
  <si>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</si>
  <si>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</si>
  <si>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</si>
  <si>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</si>
  <si>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</si>
  <si>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</si>
  <si>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</si>
  <si>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</si>
  <si>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</si>
  <si>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</si>
  <si>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</si>
  <si>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</si>
  <si>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</si>
  <si>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</si>
  <si>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</si>
  <si>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</si>
  <si>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</si>
  <si>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</si>
  <si>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</si>
  <si>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</si>
  <si>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</si>
  <si>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</si>
  <si>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</si>
  <si>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</si>
  <si>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</si>
  <si>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</si>
  <si>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</si>
  <si>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</si>
  <si>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</si>
  <si>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</si>
  <si>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</si>
  <si>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</si>
  <si>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</si>
  <si>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</si>
  <si>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</si>
  <si>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</si>
  <si>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</si>
  <si>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</si>
  <si>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</si>
  <si>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</si>
  <si>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</si>
  <si>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</si>
  <si>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</si>
  <si>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</si>
  <si>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</si>
  <si>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</si>
  <si>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</si>
  <si>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</si>
  <si>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</si>
  <si>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</si>
  <si>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</si>
  <si>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</si>
  <si>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</si>
  <si>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</si>
  <si>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</si>
  <si>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</si>
  <si>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</si>
  <si>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</si>
  <si>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</si>
  <si>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</si>
  <si>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</si>
  <si>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</si>
  <si>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</si>
  <si>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</si>
  <si>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</si>
  <si>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</si>
  <si>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</si>
  <si>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</si>
  <si>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</si>
  <si>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</si>
  <si>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</si>
  <si>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</si>
  <si>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</si>
  <si>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</si>
  <si>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</si>
  <si>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</si>
  <si>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</si>
  <si>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</si>
  <si>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</si>
  <si>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</si>
  <si>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</si>
  <si>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</si>
  <si>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</si>
  <si>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</si>
  <si>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</si>
  <si>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</si>
  <si>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</si>
  <si>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</si>
  <si>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</si>
  <si>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</si>
  <si>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</si>
  <si>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</si>
  <si>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</si>
  <si>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</si>
  <si>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</si>
  <si>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</si>
  <si>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</si>
  <si>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</si>
  <si>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</si>
  <si>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</si>
  <si>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</si>
  <si>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</si>
  <si>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</si>
  <si>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</si>
  <si>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</si>
  <si>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</si>
  <si>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</si>
  <si>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</si>
  <si>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</si>
  <si>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</si>
  <si>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</si>
  <si>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</si>
  <si>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</si>
  <si>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</si>
  <si>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</si>
  <si>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</si>
  <si>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</si>
  <si>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</si>
  <si>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</si>
  <si>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</si>
  <si>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</si>
  <si>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</si>
  <si>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</si>
  <si>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</si>
  <si>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</si>
  <si>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</si>
  <si>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</si>
  <si>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</si>
  <si>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</si>
  <si>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8А                                                                                                                                                                     за 2016  год</t>
  </si>
  <si>
    <t>кв. с 1 по 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</si>
</sst>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86;&#1090;&#1095;&#1077;&#1090;&#1099;%202016\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0;&#1084;&#1073;&#1091;&#1083;&#1072;&#1090;&#1086;&#1088;&#1085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67">
          <cell r="U267">
            <v>0.16999999999999998</v>
          </cell>
          <cell r="X267">
            <v>331.34999999999997</v>
          </cell>
          <cell r="Z267">
            <v>1455.98</v>
          </cell>
        </row>
        <row r="268">
          <cell r="U268">
            <v>-1518.73</v>
          </cell>
          <cell r="Z268">
            <v>-405.6999999999965</v>
          </cell>
        </row>
        <row r="269">
          <cell r="U269">
            <v>-514.8299999999999</v>
          </cell>
          <cell r="Z269">
            <v>-124.78000000000043</v>
          </cell>
        </row>
        <row r="270">
          <cell r="U270">
            <v>-981.6700000000001</v>
          </cell>
          <cell r="X270">
            <v>21775.309999999998</v>
          </cell>
          <cell r="Z270">
            <v>24020.5</v>
          </cell>
        </row>
        <row r="272">
          <cell r="U272">
            <v>-27.41</v>
          </cell>
          <cell r="X272">
            <v>8014.030000000002</v>
          </cell>
          <cell r="Z272">
            <v>7653.360000000001</v>
          </cell>
        </row>
        <row r="273">
          <cell r="X273">
            <v>52585.569999999985</v>
          </cell>
          <cell r="Z273">
            <v>48591.02999999997</v>
          </cell>
        </row>
        <row r="274">
          <cell r="U274">
            <v>-3681.89</v>
          </cell>
          <cell r="Z274">
            <v>-409.08999999999963</v>
          </cell>
        </row>
        <row r="275">
          <cell r="Z275">
            <v>25.639999999999993</v>
          </cell>
        </row>
        <row r="276">
          <cell r="U276">
            <v>-371.64</v>
          </cell>
          <cell r="Z276">
            <v>17406.84</v>
          </cell>
        </row>
        <row r="277">
          <cell r="U277">
            <v>8585.33</v>
          </cell>
          <cell r="X277">
            <v>12779</v>
          </cell>
          <cell r="Z277">
            <v>9307.849999999999</v>
          </cell>
        </row>
        <row r="278">
          <cell r="U278">
            <v>1756.6900000000003</v>
          </cell>
          <cell r="X278">
            <v>2614.83</v>
          </cell>
          <cell r="Z278">
            <v>1904.52</v>
          </cell>
        </row>
        <row r="279">
          <cell r="U279">
            <v>-28434.63000000001</v>
          </cell>
          <cell r="X279">
            <v>68721.97</v>
          </cell>
          <cell r="Z279">
            <v>53470.87</v>
          </cell>
        </row>
        <row r="281">
          <cell r="U281">
            <v>311.58</v>
          </cell>
          <cell r="X281">
            <v>470.2899999999999</v>
          </cell>
          <cell r="Z281">
            <v>426.2700000000001</v>
          </cell>
        </row>
        <row r="282">
          <cell r="U282">
            <v>63.80999999999998</v>
          </cell>
          <cell r="X282">
            <v>96.26999999999998</v>
          </cell>
          <cell r="Z282">
            <v>87.28999999999998</v>
          </cell>
          <cell r="AE282">
            <v>53809.649999999994</v>
          </cell>
        </row>
        <row r="283">
          <cell r="U283">
            <v>-761.38</v>
          </cell>
          <cell r="X283">
            <v>1956.3700000000001</v>
          </cell>
          <cell r="Z283">
            <v>1641.8899999999999</v>
          </cell>
        </row>
        <row r="284">
          <cell r="U284">
            <v>-947.2399999999999</v>
          </cell>
          <cell r="X284">
            <v>561219.5100000001</v>
          </cell>
          <cell r="Z284">
            <v>519411.44999999995</v>
          </cell>
        </row>
        <row r="285">
          <cell r="Z285">
            <v>15.98</v>
          </cell>
        </row>
        <row r="286">
          <cell r="X286">
            <v>815.2700000000002</v>
          </cell>
          <cell r="Z286">
            <v>329.78999999999996</v>
          </cell>
        </row>
        <row r="287">
          <cell r="Z287">
            <v>283.0799999999991</v>
          </cell>
        </row>
        <row r="288">
          <cell r="Z288">
            <v>46.38000000000001</v>
          </cell>
        </row>
        <row r="290">
          <cell r="U290">
            <v>0.05</v>
          </cell>
          <cell r="X290">
            <v>621.9200000000001</v>
          </cell>
          <cell r="Z290">
            <v>-225.24</v>
          </cell>
        </row>
        <row r="291">
          <cell r="Z291">
            <v>784.9499999999999</v>
          </cell>
        </row>
        <row r="292">
          <cell r="Z292">
            <v>173.9</v>
          </cell>
        </row>
        <row r="293">
          <cell r="U293">
            <v>-1658.8000000000013</v>
          </cell>
          <cell r="X293">
            <v>32057.940000000002</v>
          </cell>
          <cell r="Z293">
            <v>23376.669999999995</v>
          </cell>
        </row>
        <row r="294">
          <cell r="Z294">
            <v>84.22</v>
          </cell>
        </row>
        <row r="295">
          <cell r="S295">
            <v>7825.839999999999</v>
          </cell>
          <cell r="X295">
            <v>23986.11</v>
          </cell>
          <cell r="Z295">
            <v>20714.829999999994</v>
          </cell>
        </row>
        <row r="296">
          <cell r="S296">
            <v>164.76</v>
          </cell>
          <cell r="Z296">
            <v>65.61000000000001</v>
          </cell>
        </row>
        <row r="297">
          <cell r="X297">
            <v>33755.32</v>
          </cell>
          <cell r="Z297">
            <v>25578.959999999992</v>
          </cell>
        </row>
        <row r="298">
          <cell r="Z298">
            <v>981.9500000000002</v>
          </cell>
        </row>
        <row r="299">
          <cell r="X299">
            <v>45494.82</v>
          </cell>
          <cell r="Z299">
            <v>39823.06</v>
          </cell>
        </row>
        <row r="300">
          <cell r="Z300">
            <v>127.64</v>
          </cell>
        </row>
        <row r="301">
          <cell r="Z301">
            <v>99.56000000000002</v>
          </cell>
        </row>
        <row r="302">
          <cell r="Z302">
            <v>25.46</v>
          </cell>
        </row>
        <row r="303">
          <cell r="U303">
            <v>-657.0300000000005</v>
          </cell>
          <cell r="X303">
            <v>13434.909999999998</v>
          </cell>
          <cell r="Z303">
            <v>9626.73</v>
          </cell>
        </row>
        <row r="304">
          <cell r="Z304">
            <v>9.69</v>
          </cell>
        </row>
        <row r="305">
          <cell r="Z305">
            <v>6.769999999999985</v>
          </cell>
        </row>
        <row r="306">
          <cell r="X306">
            <v>43355.98999999999</v>
          </cell>
          <cell r="Z306">
            <v>35668.54</v>
          </cell>
        </row>
        <row r="307">
          <cell r="X307">
            <v>733.51</v>
          </cell>
          <cell r="Z307">
            <v>387.09999999999997</v>
          </cell>
        </row>
        <row r="308">
          <cell r="Z308">
            <v>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6447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28125" style="0" bestFit="1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18315.44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'[1]Report'!$AE$282</f>
        <v>53809.649999999994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207191.83999999997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'[1]Report'!$X$299</f>
        <v>45494.82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'[1]Report'!$X$295</f>
        <v>23986.11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3">
        <f>'[1]Report'!$Z$295+'[1]Report'!$Z$296</f>
        <v>20780.439999999995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4">
        <f>'[1]Report'!$S$295+'[1]Report'!$S$296+'[1]Report'!$X$295-'[1]Report'!$Z$295-'[1]Report'!$Z$296</f>
        <v>11196.270000000004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'!$K$721</f>
        <v>6447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18315.44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32648.87999999999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'[1]Report'!$X$306</f>
        <v>43355.98999999999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'[1]Report'!$X$297</f>
        <v>33755.32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'[1]Report'!$X$272</f>
        <v>8014.030000000002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'[1]Report'!$X$273</f>
        <v>52585.569999999985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179345.97999999998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'[1]Report'!$Z$272+'[1]Report'!$Z$273+'[1]Report'!$Z$285+'[1]Report'!$Z$295+'[1]Report'!$Z$296+'[1]Report'!$Z$297+'[1]Report'!$Z$298+'[1]Report'!$Z$299+'[1]Report'!$Z$300+'[1]Report'!$Z$301+'[1]Report'!$Z$302+'[1]Report'!$Z$306</f>
        <v>179345.97999999998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197661.41999999998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32648.87999999999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81655.50999999998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6447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4.04</v>
      </c>
      <c r="F42" s="80" t="s">
        <v>136</v>
      </c>
      <c r="G42" s="60">
        <v>3810334293</v>
      </c>
      <c r="H42" s="61">
        <f>G13</f>
        <v>45494.82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43355.98999999999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33755.32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8014.030000000002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52585.569999999985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189652.72999999998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54027.84000000021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373.50391326917713</v>
      </c>
      <c r="E63" s="76">
        <f>E64/117.48</f>
        <v>737.4764215185563</v>
      </c>
      <c r="F63" s="76">
        <f>F64/12</f>
        <v>1842.2216666666664</v>
      </c>
      <c r="G63" s="77">
        <f>G64/18.26</f>
        <v>2491.393756845564</v>
      </c>
      <c r="H63" s="78">
        <f>H64/0.88</f>
        <v>9813.579545454546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'[1]Report'!$X$284</f>
        <v>561219.5100000001</v>
      </c>
      <c r="E64" s="65">
        <f>'[1]Report'!$X$277+'[1]Report'!$X$278+'[1]Report'!$X$279+'[1]Report'!$X$281+'[1]Report'!$X$282+'[1]Report'!$X$283</f>
        <v>86638.73</v>
      </c>
      <c r="F64" s="65">
        <f>'[1]Report'!$X$267+'[1]Report'!$X$270</f>
        <v>22106.659999999996</v>
      </c>
      <c r="G64" s="72">
        <f>'[1]Report'!$X$293+'[1]Report'!$X$303</f>
        <v>45492.85</v>
      </c>
      <c r="H64" s="68">
        <f>'[1]Report'!$X$272+'[1]Report'!$X$290</f>
        <v>8635.95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'[1]Report'!$Z$276+'[1]Report'!$Z$284+'[1]Report'!$Z$291+'[1]Report'!$Z$292</f>
        <v>537777.1399999999</v>
      </c>
      <c r="E65" s="65">
        <f>'[1]Report'!$Z$274+'[1]Report'!$Z$275+'[1]Report'!$Z$277+'[1]Report'!$Z$278+'[1]Report'!$Z$279+'[1]Report'!$Z$281+'[1]Report'!$Z$282+'[1]Report'!$Z$283+'[1]Report'!$Z$287+'[1]Report'!$Z$288</f>
        <v>66784.70000000001</v>
      </c>
      <c r="F65" s="65">
        <f>'[1]Report'!$Z$308+'[1]Report'!$Z$270+'[1]Report'!$Z$267</f>
        <v>25486.32</v>
      </c>
      <c r="G65" s="69">
        <f>'[1]Report'!$Z$305+'[1]Report'!$Z$304+'[1]Report'!$Z$303+'[1]Report'!$Z$294+'[1]Report'!$Z$293+'[1]Report'!$Z$269+'[1]Report'!$Z$268</f>
        <v>32573.6</v>
      </c>
      <c r="H65" s="69">
        <f>'[1]Report'!$Z$272+'[1]Report'!$Z$285+'[1]Report'!$Z$290</f>
        <v>7444.1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23442.370000000228</v>
      </c>
      <c r="E66" s="76">
        <f>E64-E65</f>
        <v>19854.029999999984</v>
      </c>
      <c r="F66" s="76">
        <f>F64-F65</f>
        <v>-3379.6600000000035</v>
      </c>
      <c r="G66" s="78">
        <f>G64-G65</f>
        <v>12919.25</v>
      </c>
      <c r="H66" s="78">
        <f>H64-H65</f>
        <v>1191.8500000000004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D64+'[1]Report'!$U$276+'[1]Report'!$U$284</f>
        <v>559900.6300000001</v>
      </c>
      <c r="E67" s="70">
        <f>E64+'[1]Report'!$U$274+'[1]Report'!$U$277+'[1]Report'!$U$278+'[1]Report'!$U$279+'[1]Report'!$U$281+'[1]Report'!$U$282+'[1]Report'!$U$283</f>
        <v>64478.24</v>
      </c>
      <c r="F67" s="70">
        <f>F64+'[1]Report'!$U$267+'[1]Report'!$U$270</f>
        <v>21125.159999999996</v>
      </c>
      <c r="G67" s="71">
        <f>G64+'[1]Report'!$U$268+'[1]Report'!$U$269+'[1]Report'!$U$293+'[1]Report'!$U$303</f>
        <v>41143.45999999999</v>
      </c>
      <c r="H67" s="71">
        <f>H64+'[1]Report'!$U$290+'[1]Report'!$U$272</f>
        <v>8608.59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-1318.8800000000047</v>
      </c>
      <c r="E68" s="44">
        <f>E67-E64</f>
        <v>-22160.489999999998</v>
      </c>
      <c r="F68" s="44">
        <f>F67-F64</f>
        <v>-981.5</v>
      </c>
      <c r="G68" s="44">
        <f>G67-G64</f>
        <v>-4349.390000000007</v>
      </c>
      <c r="H68" s="44">
        <f>H67-H64</f>
        <v>-27.360000000000582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39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24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15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-28837.62000000001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7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4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'[1]Report'!$X$307</f>
        <v>733.51</v>
      </c>
      <c r="D95" s="96">
        <f>'[1]Report'!$Z$307</f>
        <v>387.09999999999997</v>
      </c>
    </row>
    <row r="96" spans="2:4" ht="12.75">
      <c r="B96" s="95" t="s">
        <v>183</v>
      </c>
      <c r="C96" s="96">
        <f>'[1]Report'!$X$286</f>
        <v>815.2700000000002</v>
      </c>
      <c r="D96" s="96">
        <f>'[1]Report'!$Z$286</f>
        <v>329.78999999999996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2017-03-14T07:15:37Z</dcterms:modified>
  <cp:category/>
  <cp:version/>
  <cp:contentType/>
  <cp:contentStatus/>
</cp:coreProperties>
</file>