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<sst xmlns="http://schemas.openxmlformats.org/spreadsheetml/2006/main" count="293" uniqueCount="188">
  <si>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</si>
  <si>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</si>
  <si>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</si>
  <si>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</si>
  <si>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</si>
  <si>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</si>
  <si>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</si>
  <si>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</si>
  <si>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</si>
  <si>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</si>
  <si>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</si>
  <si>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</si>
  <si>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</si>
  <si>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</si>
  <si>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</si>
  <si>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</si>
  <si>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</si>
  <si>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</si>
  <si>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</si>
  <si>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</si>
  <si>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</si>
  <si>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</si>
  <si>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</si>
  <si>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</si>
  <si>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</si>
  <si>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</si>
  <si>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</si>
  <si>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</si>
  <si>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</si>
  <si>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</si>
  <si>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</si>
  <si>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</si>
  <si>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</si>
  <si>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</si>
  <si>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</si>
  <si>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</si>
  <si>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</si>
  <si>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</si>
  <si>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</si>
  <si>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</si>
  <si>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</si>
  <si>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</si>
  <si>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</si>
  <si>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</si>
  <si>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</si>
  <si>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</si>
  <si>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</si>
  <si>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</si>
  <si>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</si>
  <si>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</si>
  <si>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</si>
  <si>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</si>
  <si>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</si>
  <si>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</si>
  <si>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</si>
  <si>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</si>
  <si>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</si>
  <si>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</si>
  <si>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</si>
  <si>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</si>
  <si>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</si>
  <si>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</si>
  <si>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</si>
  <si>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</si>
  <si>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</si>
  <si>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</si>
  <si>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</si>
  <si>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</si>
  <si>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</si>
  <si>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</si>
  <si>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</si>
  <si>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</si>
  <si>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</si>
  <si>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</si>
  <si>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</si>
  <si>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</si>
  <si>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</si>
  <si>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</si>
  <si>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</si>
  <si>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</si>
  <si>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</si>
  <si>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</si>
  <si>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</si>
  <si>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</si>
  <si>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</si>
  <si>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</si>
  <si>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</si>
  <si>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</si>
  <si>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</si>
  <si>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</si>
  <si>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</si>
  <si>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</si>
  <si>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</si>
  <si>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</si>
  <si>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</si>
  <si>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</si>
  <si>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</si>
  <si>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</si>
  <si>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</si>
  <si>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</si>
  <si>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</si>
  <si>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</si>
  <si>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</si>
  <si>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</si>
  <si>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</si>
  <si>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</si>
  <si>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</si>
  <si>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</si>
  <si>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</si>
  <si>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</si>
  <si>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</si>
  <si>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</si>
  <si>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</si>
  <si>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</si>
  <si>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</si>
  <si>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</si>
  <si>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</si>
  <si>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</si>
  <si>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</si>
  <si>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</si>
  <si>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</si>
  <si>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</si>
  <si>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</si>
  <si>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</si>
  <si>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</si>
  <si>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</si>
  <si>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</si>
  <si>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</si>
  <si>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</si>
  <si>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</si>
  <si>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</si>
  <si>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</si>
  <si>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</si>
  <si>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</si>
  <si>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</si>
  <si>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</si>
  <si>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</si>
  <si>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</si>
  <si>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</si>
  <si>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</si>
  <si>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</si>
  <si>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</si>
  <si>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</si>
  <si>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</si>
  <si>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</si>
  <si>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</si>
  <si>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</si>
  <si>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</si>
  <si>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</si>
  <si>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</si>
  <si>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</si>
  <si>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</si>
  <si>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</si>
  <si>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</si>
  <si>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</si>
  <si>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</si>
  <si>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</si>
  <si>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</si>
  <si>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</si>
  <si>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</si>
  <si>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</si>
  <si>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</si>
  <si>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</si>
  <si>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</si>
  <si>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</si>
  <si>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</si>
  <si>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</si>
  <si>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</si>
  <si>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</si>
  <si>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</si>
  <si>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</si>
  <si>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</si>
  <si>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</si>
  <si>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</si>
  <si>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</si>
  <si>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</si>
  <si>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</si>
  <si>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</si>
  <si>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</si>
  <si>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</si>
  <si>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</si>
  <si>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</si>
  <si>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</si>
  <si>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</si>
  <si>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24                                                                                                                                                                         за 2017  год</t>
  </si>
  <si>
    <t>с 1 по 64</t>
  </si>
  <si>
    <t>кв.13,20,27,30,34,38,41,42,44,63</t>
  </si>
  <si>
    <t>кв.63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</si>
</sst>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65">
          <cell r="U465">
            <v>0.1999999999999978</v>
          </cell>
          <cell r="X465">
            <v>1187.3999999999999</v>
          </cell>
          <cell r="Z465">
            <v>1758.9199999999998</v>
          </cell>
        </row>
        <row r="466">
          <cell r="U466">
            <v>14.23</v>
          </cell>
          <cell r="Z466">
            <v>274.05</v>
          </cell>
        </row>
        <row r="467">
          <cell r="U467">
            <v>4.82</v>
          </cell>
          <cell r="Z467">
            <v>296.4100000000002</v>
          </cell>
        </row>
        <row r="468">
          <cell r="U468">
            <v>-777.4200000000003</v>
          </cell>
          <cell r="X468">
            <v>40500.520000000004</v>
          </cell>
          <cell r="Z468">
            <v>43044.490000000005</v>
          </cell>
        </row>
        <row r="470">
          <cell r="S470">
            <v>2616.640000000001</v>
          </cell>
          <cell r="X470">
            <v>14887.159999999994</v>
          </cell>
          <cell r="Z470">
            <v>14508.899999999998</v>
          </cell>
        </row>
        <row r="471">
          <cell r="S471">
            <v>16328.83</v>
          </cell>
          <cell r="X471">
            <v>93940.01999999996</v>
          </cell>
          <cell r="Z471">
            <v>89656.91999999998</v>
          </cell>
        </row>
        <row r="472">
          <cell r="U472">
            <v>61.19</v>
          </cell>
          <cell r="Z472">
            <v>13456.329999999996</v>
          </cell>
        </row>
        <row r="473">
          <cell r="Z473">
            <v>624.9300000000003</v>
          </cell>
        </row>
        <row r="474">
          <cell r="Z474">
            <v>44153.14</v>
          </cell>
        </row>
        <row r="475">
          <cell r="U475">
            <v>19562.159999999996</v>
          </cell>
          <cell r="X475">
            <v>27023.76</v>
          </cell>
          <cell r="Z475">
            <v>20388.850000000002</v>
          </cell>
        </row>
        <row r="476">
          <cell r="U476">
            <v>4002.7299999999996</v>
          </cell>
          <cell r="X476">
            <v>5529.470000000001</v>
          </cell>
          <cell r="Z476">
            <v>4171.870000000002</v>
          </cell>
        </row>
        <row r="477">
          <cell r="U477">
            <v>-35467.430000000015</v>
          </cell>
          <cell r="X477">
            <v>134508.55</v>
          </cell>
          <cell r="Z477">
            <v>129949.87</v>
          </cell>
        </row>
        <row r="479">
          <cell r="U479">
            <v>1087.28</v>
          </cell>
          <cell r="X479">
            <v>1686.59</v>
          </cell>
          <cell r="Z479">
            <v>1500.5800000000002</v>
          </cell>
        </row>
        <row r="480">
          <cell r="U480">
            <v>222.51999999999995</v>
          </cell>
          <cell r="X480">
            <v>345.1599999999999</v>
          </cell>
          <cell r="Z480">
            <v>307.08</v>
          </cell>
        </row>
        <row r="481">
          <cell r="U481">
            <v>-2695.9700000000003</v>
          </cell>
          <cell r="X481">
            <v>6972.47</v>
          </cell>
          <cell r="Z481">
            <v>5522.769999999999</v>
          </cell>
        </row>
        <row r="482">
          <cell r="U482">
            <v>0</v>
          </cell>
          <cell r="X482">
            <v>592698.39</v>
          </cell>
          <cell r="Z482">
            <v>551924.6600000001</v>
          </cell>
        </row>
        <row r="483">
          <cell r="S483">
            <v>50.849999999999994</v>
          </cell>
          <cell r="Z483">
            <v>22.34</v>
          </cell>
        </row>
        <row r="484">
          <cell r="X484">
            <v>1583.76</v>
          </cell>
          <cell r="Z484">
            <v>1104.6899999999998</v>
          </cell>
        </row>
        <row r="485">
          <cell r="U485">
            <v>0</v>
          </cell>
          <cell r="Z485">
            <v>2791.5</v>
          </cell>
        </row>
        <row r="486">
          <cell r="Z486">
            <v>457.59999999999997</v>
          </cell>
        </row>
        <row r="487">
          <cell r="S487">
            <v>950.4500000000002</v>
          </cell>
          <cell r="X487">
            <v>6693.960000000001</v>
          </cell>
          <cell r="Z487">
            <v>6487.070000000002</v>
          </cell>
        </row>
        <row r="488">
          <cell r="U488">
            <v>0</v>
          </cell>
          <cell r="X488">
            <v>2047.6799999999994</v>
          </cell>
          <cell r="Z488">
            <v>1059.3300000000002</v>
          </cell>
        </row>
        <row r="489">
          <cell r="Z489">
            <v>4035.4299999999994</v>
          </cell>
        </row>
        <row r="490">
          <cell r="Z490">
            <v>904.16</v>
          </cell>
        </row>
        <row r="491">
          <cell r="U491">
            <v>-1275.1399999999999</v>
          </cell>
          <cell r="X491">
            <v>60769.719999999994</v>
          </cell>
          <cell r="Z491">
            <v>60090.55000000001</v>
          </cell>
        </row>
        <row r="492">
          <cell r="Z492">
            <v>2578.88</v>
          </cell>
        </row>
        <row r="493">
          <cell r="S493">
            <v>8141.3</v>
          </cell>
          <cell r="W493">
            <v>44556.360000000015</v>
          </cell>
          <cell r="X493">
            <v>44556.360000000015</v>
          </cell>
          <cell r="Z493">
            <v>44092.200000000004</v>
          </cell>
        </row>
        <row r="494">
          <cell r="S494">
            <v>257.41999999999996</v>
          </cell>
          <cell r="Z494">
            <v>110.66</v>
          </cell>
        </row>
        <row r="495">
          <cell r="S495">
            <v>8086.530000000001</v>
          </cell>
          <cell r="X495">
            <v>61654.40999999999</v>
          </cell>
          <cell r="Z495">
            <v>53080.64999999999</v>
          </cell>
        </row>
        <row r="496">
          <cell r="S496">
            <v>3238.5699999999997</v>
          </cell>
          <cell r="Z496">
            <v>1382.58</v>
          </cell>
        </row>
        <row r="497">
          <cell r="S497">
            <v>5917.290000000001</v>
          </cell>
          <cell r="U497">
            <v>-67.68</v>
          </cell>
          <cell r="W497">
            <v>34305.84</v>
          </cell>
          <cell r="Z497">
            <v>34015.42999999999</v>
          </cell>
        </row>
        <row r="498">
          <cell r="S498">
            <v>980.4399999999999</v>
          </cell>
          <cell r="Z498">
            <v>417.50999999999993</v>
          </cell>
        </row>
        <row r="499">
          <cell r="S499">
            <v>371.40999999999997</v>
          </cell>
          <cell r="Z499">
            <v>159.98000000000002</v>
          </cell>
        </row>
        <row r="500">
          <cell r="S500">
            <v>95.25</v>
          </cell>
          <cell r="Z500">
            <v>41.019999999999996</v>
          </cell>
        </row>
        <row r="501">
          <cell r="U501">
            <v>-726.3600000000001</v>
          </cell>
          <cell r="X501">
            <v>25468.589999999997</v>
          </cell>
          <cell r="Z501">
            <v>24584.129999999994</v>
          </cell>
        </row>
        <row r="502">
          <cell r="Z502">
            <v>158.11</v>
          </cell>
        </row>
        <row r="503">
          <cell r="Z503">
            <v>105.71000000000001</v>
          </cell>
        </row>
        <row r="504">
          <cell r="S504">
            <v>6366.96</v>
          </cell>
          <cell r="X504">
            <v>71958.96000000002</v>
          </cell>
          <cell r="Z504">
            <v>66462.14000000003</v>
          </cell>
        </row>
        <row r="505">
          <cell r="X505">
            <v>1387.38</v>
          </cell>
          <cell r="Z505">
            <v>1337.8200000000002</v>
          </cell>
        </row>
        <row r="506">
          <cell r="Z506">
            <v>121.47000000000001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83221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-69871.9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'[1]Report'!$S$470+'[1]Report'!$S$471+'[1]Report'!$S$483+'[1]Report'!$S$487+'[1]Report'!$S$493+'[1]Report'!$S$494+'[1]Report'!$S$495+'[1]Report'!$S$496+'[1]Report'!$S$497+'[1]Report'!$S$498+'[1]Report'!$S$499+'[1]Report'!$S$500+'[1]Report'!$S$504</f>
        <v>53401.94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327929.03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'[1]Report'!$W$497+'[1]Report'!$U$497</f>
        <v>34238.159999999996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'[1]Report'!$W$493</f>
        <v>44556.360000000015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'[1]Report'!$Z$493+'[1]Report'!$Z$494</f>
        <v>44202.86000000001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'[1]Report'!$S$493+'[1]Report'!$S$494+'[1]Report'!$X$493-'[1]Report'!$Z$493-'[1]Report'!$Z$494</f>
        <v>8752.220000000012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83221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-69871.9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-108890.03999999998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'[1]Report'!$X$504+'[1]Report'!$X$487</f>
        <v>78652.92000000003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'[1]Report'!$X$495</f>
        <v>61654.40999999999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'[1]Report'!$X$470</f>
        <v>14887.159999999994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'[1]Report'!$X$471</f>
        <v>93940.01999999996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310437.4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'[1]Report'!$Z$470+'[1]Report'!$Z$471+'[1]Report'!$Z$483+'[1]Report'!$Z$487+'[1]Report'!$Z$493+'[1]Report'!$Z$494+'[1]Report'!$Z$495+'[1]Report'!$Z$496+'[1]Report'!$Z$497+'[1]Report'!$Z$498+'[1]Report'!$Z$499+'[1]Report'!$Z$500+'[1]Report'!$Z$504</f>
        <v>310437.4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240565.50000000003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-108890.03999999998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70893.57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83221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1.64</v>
      </c>
      <c r="F42" s="80" t="s">
        <v>136</v>
      </c>
      <c r="G42" s="60">
        <v>3810334293</v>
      </c>
      <c r="H42" s="61">
        <f>G13</f>
        <v>34238.159999999996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78652.92000000003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61654.40999999999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14887.159999999994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93940.01999999996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366593.6699999999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-15166.600000000226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394.4537994649204</v>
      </c>
      <c r="E63" s="76">
        <f>E64/117.48</f>
        <v>1498.689138576779</v>
      </c>
      <c r="F63" s="76">
        <f>F64/12</f>
        <v>3473.993333333334</v>
      </c>
      <c r="G63" s="77">
        <f>G64/18.26</f>
        <v>4722.7990142387725</v>
      </c>
      <c r="H63" s="78">
        <f>H64/0.88</f>
        <v>19244.136363636357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'[1]Report'!$X$482</f>
        <v>592698.39</v>
      </c>
      <c r="E64" s="65">
        <f>'[1]Report'!$X$475+'[1]Report'!$X$476+'[1]Report'!$X$477+'[1]Report'!$X$479+'[1]Report'!$X$480+'[1]Report'!$X$481</f>
        <v>176066</v>
      </c>
      <c r="F64" s="65">
        <f>'[1]Report'!$X$465+'[1]Report'!$X$468</f>
        <v>41687.920000000006</v>
      </c>
      <c r="G64" s="72">
        <f>'[1]Report'!$X$491+'[1]Report'!$X$501</f>
        <v>86238.31</v>
      </c>
      <c r="H64" s="68">
        <f>'[1]Report'!$X$470+'[1]Report'!$X$488</f>
        <v>16934.839999999993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'[1]Report'!$Z$474+'[1]Report'!$Z$482+'[1]Report'!$Z$489+'[1]Report'!$Z$490</f>
        <v>601017.3900000002</v>
      </c>
      <c r="E65" s="65">
        <f>'[1]Report'!$Z$472+'[1]Report'!$Z$473+'[1]Report'!$Z$475+'[1]Report'!$Z$476+'[1]Report'!$Z$477+'[1]Report'!$Z$479+'[1]Report'!$Z$480+'[1]Report'!$Z$481+'[1]Report'!$Z$485+'[1]Report'!$Z$486</f>
        <v>179171.37999999998</v>
      </c>
      <c r="F65" s="65">
        <f>'[1]Report'!$Z$465+'[1]Report'!$Z$468+'[1]Report'!$Z$506</f>
        <v>44924.880000000005</v>
      </c>
      <c r="G65" s="69">
        <f>'[1]Report'!$Z$466+'[1]Report'!$Z$467+'[1]Report'!$Z$491+'[1]Report'!$Z$492+'[1]Report'!$Z$501+'[1]Report'!$Z$502+'[1]Report'!$Z$503</f>
        <v>88087.84000000001</v>
      </c>
      <c r="H65" s="69">
        <f>'[1]Report'!$Z$470+'[1]Report'!$Z$483+'[1]Report'!$Z$488</f>
        <v>15590.569999999998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-8319.000000000233</v>
      </c>
      <c r="E66" s="76">
        <f>E64-E65</f>
        <v>-3105.3799999999756</v>
      </c>
      <c r="F66" s="76">
        <f>F64-F65</f>
        <v>-3236.959999999999</v>
      </c>
      <c r="G66" s="78">
        <f>G64-G65</f>
        <v>-1849.5300000000134</v>
      </c>
      <c r="H66" s="78">
        <f>H64-H65</f>
        <v>1344.269999999995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D64+'[1]Report'!$U$482</f>
        <v>592698.39</v>
      </c>
      <c r="E67" s="70">
        <f>'[1]Report'!$U$472+'[1]Report'!$U$475+'[1]Report'!$U$476+'[1]Report'!$U$477+'[1]Report'!$U$479+'[1]Report'!$U$480+'[1]Report'!$U$481+'[1]Report'!$U$485</f>
        <v>-13227.520000000019</v>
      </c>
      <c r="F67" s="70">
        <f>F64+'[1]Report'!$U$465+'[1]Report'!$U$468</f>
        <v>40910.700000000004</v>
      </c>
      <c r="G67" s="71">
        <f>G64+'[1]Report'!$U$466+'[1]Report'!$U$467+'[1]Report'!$U$491+'[1]Report'!$U$501</f>
        <v>84255.86</v>
      </c>
      <c r="H67" s="71">
        <f>H64+'[1]Report'!$U$488</f>
        <v>16934.839999999993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-189293.52000000002</v>
      </c>
      <c r="F68" s="44">
        <f>F67-F64</f>
        <v>-777.2200000000012</v>
      </c>
      <c r="G68" s="44">
        <f>G67-G64</f>
        <v>-1982.449999999997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64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64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-192053.19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 t="s">
        <v>186</v>
      </c>
      <c r="F78" s="106"/>
      <c r="G78" s="110"/>
      <c r="H78" s="5">
        <v>10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 t="s">
        <v>187</v>
      </c>
      <c r="F79" s="156"/>
      <c r="G79" s="157"/>
      <c r="H79" s="18">
        <v>1</v>
      </c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'[1]Report'!$X$505</f>
        <v>1387.38</v>
      </c>
      <c r="D95" s="96">
        <f>'[1]Report'!$Z$505</f>
        <v>1337.8200000000002</v>
      </c>
    </row>
    <row r="96" spans="2:4" ht="12.75">
      <c r="B96" s="95" t="s">
        <v>183</v>
      </c>
      <c r="C96" s="96">
        <f>'[1]Report'!$X$484</f>
        <v>1583.76</v>
      </c>
      <c r="D96" s="96">
        <f>'[1]Report'!$Z$484</f>
        <v>1104.6899999999998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2018-03-14T02:04:42Z</dcterms:modified>
  <cp:category/>
  <cp:version/>
  <cp:contentType/>
  <cp:contentStatus/>
</cp:coreProperties>
</file>